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570" windowWidth="15480" windowHeight="10320"/>
  </bookViews>
  <sheets>
    <sheet name="2023год (2024 и 2025)" sheetId="1" r:id="rId1"/>
  </sheets>
  <definedNames>
    <definedName name="_xlnm._FilterDatabase" localSheetId="0" hidden="1">'2023год (2024 и 2025)'!$A$8:$J$137</definedName>
    <definedName name="_xlnm.Print_Titles" localSheetId="0">'2023год (2024 и 2025)'!$7:$8</definedName>
    <definedName name="_xlnm.Print_Area" localSheetId="0">'2023год (2024 и 2025)'!$A$1:$I$146</definedName>
  </definedNames>
  <calcPr calcId="124519"/>
</workbook>
</file>

<file path=xl/calcChain.xml><?xml version="1.0" encoding="utf-8"?>
<calcChain xmlns="http://schemas.openxmlformats.org/spreadsheetml/2006/main">
  <c r="H26" i="1"/>
  <c r="G52"/>
  <c r="H99"/>
  <c r="G86"/>
  <c r="A131"/>
  <c r="A126"/>
  <c r="A119"/>
  <c r="A113"/>
  <c r="A107"/>
  <c r="A108" s="1"/>
  <c r="A109" s="1"/>
  <c r="A110" s="1"/>
  <c r="A111" s="1"/>
  <c r="A112" s="1"/>
  <c r="A103"/>
  <c r="A84"/>
  <c r="A68"/>
  <c r="A46"/>
  <c r="A23"/>
  <c r="A14"/>
  <c r="G125"/>
  <c r="G101"/>
  <c r="G100" s="1"/>
  <c r="G99" s="1"/>
  <c r="I101"/>
  <c r="I100" s="1"/>
  <c r="I99" s="1"/>
  <c r="H101"/>
  <c r="H100" s="1"/>
  <c r="G43" l="1"/>
  <c r="I43"/>
  <c r="H43"/>
  <c r="G41"/>
  <c r="I41"/>
  <c r="H41"/>
  <c r="I117"/>
  <c r="I116" s="1"/>
  <c r="H117"/>
  <c r="H116" s="1"/>
  <c r="G117"/>
  <c r="G116" s="1"/>
  <c r="I114"/>
  <c r="I113" s="1"/>
  <c r="I112" s="1"/>
  <c r="H114"/>
  <c r="H113" s="1"/>
  <c r="H112" s="1"/>
  <c r="G114"/>
  <c r="G113" s="1"/>
  <c r="G112" s="1"/>
  <c r="I40" l="1"/>
  <c r="I38" s="1"/>
  <c r="I37" s="1"/>
  <c r="H40"/>
  <c r="H39" s="1"/>
  <c r="G40"/>
  <c r="G38" s="1"/>
  <c r="G37" s="1"/>
  <c r="H143"/>
  <c r="I143"/>
  <c r="G143"/>
  <c r="G39" l="1"/>
  <c r="I39"/>
  <c r="H38"/>
  <c r="H37" s="1"/>
  <c r="G24"/>
  <c r="G23" s="1"/>
  <c r="G21"/>
  <c r="G20" s="1"/>
  <c r="G15"/>
  <c r="G14" s="1"/>
  <c r="G13" s="1"/>
  <c r="H142"/>
  <c r="H141" s="1"/>
  <c r="H140" s="1"/>
  <c r="H139" s="1"/>
  <c r="H138" s="1"/>
  <c r="H136"/>
  <c r="H135" s="1"/>
  <c r="H134" s="1"/>
  <c r="H133" s="1"/>
  <c r="H132" s="1"/>
  <c r="H131" s="1"/>
  <c r="H129"/>
  <c r="H127"/>
  <c r="H121"/>
  <c r="H120" s="1"/>
  <c r="H119" s="1"/>
  <c r="H108"/>
  <c r="H107" s="1"/>
  <c r="H106" s="1"/>
  <c r="H94"/>
  <c r="H93" s="1"/>
  <c r="H88"/>
  <c r="H87" s="1"/>
  <c r="H85"/>
  <c r="H84" s="1"/>
  <c r="H83" s="1"/>
  <c r="H79"/>
  <c r="H78" s="1"/>
  <c r="H77" s="1"/>
  <c r="H76" s="1"/>
  <c r="H75" s="1"/>
  <c r="H72"/>
  <c r="H71" s="1"/>
  <c r="H69"/>
  <c r="H68" s="1"/>
  <c r="H67" s="1"/>
  <c r="H63"/>
  <c r="H62" s="1"/>
  <c r="H61" s="1"/>
  <c r="H60" s="1"/>
  <c r="H59" s="1"/>
  <c r="H57"/>
  <c r="H56" s="1"/>
  <c r="H55" s="1"/>
  <c r="H53"/>
  <c r="H51"/>
  <c r="H35"/>
  <c r="H34" s="1"/>
  <c r="H29"/>
  <c r="H28"/>
  <c r="H24"/>
  <c r="H23" s="1"/>
  <c r="H19" s="1"/>
  <c r="H21"/>
  <c r="H20" s="1"/>
  <c r="H15"/>
  <c r="H14" s="1"/>
  <c r="G142"/>
  <c r="G141" s="1"/>
  <c r="G140" s="1"/>
  <c r="G139" s="1"/>
  <c r="G138" s="1"/>
  <c r="G136"/>
  <c r="G135" s="1"/>
  <c r="G134" s="1"/>
  <c r="G133" s="1"/>
  <c r="G132" s="1"/>
  <c r="G131" s="1"/>
  <c r="G129"/>
  <c r="G127"/>
  <c r="G121"/>
  <c r="G120" s="1"/>
  <c r="G119" s="1"/>
  <c r="G108"/>
  <c r="G107" s="1"/>
  <c r="G106" s="1"/>
  <c r="G94"/>
  <c r="G93" s="1"/>
  <c r="G90" s="1"/>
  <c r="G88"/>
  <c r="G87" s="1"/>
  <c r="G85"/>
  <c r="G84" s="1"/>
  <c r="G79"/>
  <c r="G78" s="1"/>
  <c r="G77" s="1"/>
  <c r="G76" s="1"/>
  <c r="G75" s="1"/>
  <c r="G72"/>
  <c r="G71" s="1"/>
  <c r="G69"/>
  <c r="G68" s="1"/>
  <c r="G67" s="1"/>
  <c r="G63"/>
  <c r="G62" s="1"/>
  <c r="G61" s="1"/>
  <c r="G60" s="1"/>
  <c r="G59" s="1"/>
  <c r="G57"/>
  <c r="G56" s="1"/>
  <c r="G55" s="1"/>
  <c r="G53"/>
  <c r="G51"/>
  <c r="G35"/>
  <c r="G34" s="1"/>
  <c r="G29"/>
  <c r="G28"/>
  <c r="G26" s="1"/>
  <c r="H32" l="1"/>
  <c r="H31" s="1"/>
  <c r="H33"/>
  <c r="G32"/>
  <c r="G31" s="1"/>
  <c r="G33"/>
  <c r="G83"/>
  <c r="G82" s="1"/>
  <c r="G81" s="1"/>
  <c r="G74" s="1"/>
  <c r="G19"/>
  <c r="G18" s="1"/>
  <c r="G17" s="1"/>
  <c r="G66"/>
  <c r="G65" s="1"/>
  <c r="H82"/>
  <c r="H81" s="1"/>
  <c r="H66"/>
  <c r="H65" s="1"/>
  <c r="H18"/>
  <c r="H17" s="1"/>
  <c r="G111"/>
  <c r="G110" s="1"/>
  <c r="H126"/>
  <c r="H125" s="1"/>
  <c r="H98"/>
  <c r="H97" s="1"/>
  <c r="H96" s="1"/>
  <c r="G126"/>
  <c r="H50"/>
  <c r="H49" s="1"/>
  <c r="H48" s="1"/>
  <c r="H47" s="1"/>
  <c r="H105"/>
  <c r="H104" s="1"/>
  <c r="H111"/>
  <c r="H110" s="1"/>
  <c r="H90"/>
  <c r="H92"/>
  <c r="H91" s="1"/>
  <c r="H11"/>
  <c r="H13"/>
  <c r="H12" s="1"/>
  <c r="H27"/>
  <c r="G98"/>
  <c r="G97" s="1"/>
  <c r="G96" s="1"/>
  <c r="G92"/>
  <c r="G91" s="1"/>
  <c r="G105"/>
  <c r="G104" s="1"/>
  <c r="G50"/>
  <c r="G49" s="1"/>
  <c r="G48" s="1"/>
  <c r="G47" s="1"/>
  <c r="G12"/>
  <c r="G11" s="1"/>
  <c r="G27"/>
  <c r="H74" l="1"/>
  <c r="H124"/>
  <c r="H123" s="1"/>
  <c r="H103" s="1"/>
  <c r="G124"/>
  <c r="G123" s="1"/>
  <c r="G103" s="1"/>
  <c r="G46"/>
  <c r="H46"/>
  <c r="H10"/>
  <c r="G10"/>
  <c r="H146" l="1"/>
  <c r="G146"/>
  <c r="I88"/>
  <c r="I87" s="1"/>
  <c r="I51"/>
  <c r="I53"/>
  <c r="I79"/>
  <c r="I78" s="1"/>
  <c r="I77" s="1"/>
  <c r="I76" s="1"/>
  <c r="I75" s="1"/>
  <c r="I69"/>
  <c r="I68" s="1"/>
  <c r="I67" s="1"/>
  <c r="I108"/>
  <c r="I107" s="1"/>
  <c r="I106" s="1"/>
  <c r="I85"/>
  <c r="I84" s="1"/>
  <c r="I23"/>
  <c r="I35"/>
  <c r="I34" s="1"/>
  <c r="I57"/>
  <c r="I56" s="1"/>
  <c r="I55" s="1"/>
  <c r="I121"/>
  <c r="I120" s="1"/>
  <c r="I119" s="1"/>
  <c r="I142"/>
  <c r="I141" s="1"/>
  <c r="I140" s="1"/>
  <c r="I139" s="1"/>
  <c r="I138" s="1"/>
  <c r="I94"/>
  <c r="I93" s="1"/>
  <c r="I15"/>
  <c r="I14" s="1"/>
  <c r="I11" s="1"/>
  <c r="I21"/>
  <c r="I20" s="1"/>
  <c r="I28"/>
  <c r="I26" s="1"/>
  <c r="I63"/>
  <c r="I62" s="1"/>
  <c r="I61" s="1"/>
  <c r="I60" s="1"/>
  <c r="I59" s="1"/>
  <c r="I72"/>
  <c r="I71" s="1"/>
  <c r="I127"/>
  <c r="I129"/>
  <c r="I136"/>
  <c r="I134" s="1"/>
  <c r="I133" s="1"/>
  <c r="I132" s="1"/>
  <c r="I131" s="1"/>
  <c r="A10"/>
  <c r="I29"/>
  <c r="I19" l="1"/>
  <c r="I18" s="1"/>
  <c r="I17" s="1"/>
  <c r="I10" s="1"/>
  <c r="I32"/>
  <c r="I31" s="1"/>
  <c r="I33"/>
  <c r="I83"/>
  <c r="I82" s="1"/>
  <c r="I81" s="1"/>
  <c r="A11"/>
  <c r="A12" s="1"/>
  <c r="A13" s="1"/>
  <c r="I66"/>
  <c r="I65" s="1"/>
  <c r="I105"/>
  <c r="I104" s="1"/>
  <c r="I126"/>
  <c r="I125" s="1"/>
  <c r="I92"/>
  <c r="I91" s="1"/>
  <c r="I90"/>
  <c r="I98"/>
  <c r="I97" s="1"/>
  <c r="I96" s="1"/>
  <c r="I27"/>
  <c r="I13"/>
  <c r="I12" s="1"/>
  <c r="I111"/>
  <c r="I110" s="1"/>
  <c r="I50"/>
  <c r="I49" s="1"/>
  <c r="I48" s="1"/>
  <c r="I47" s="1"/>
  <c r="A15" l="1"/>
  <c r="A16" s="1"/>
  <c r="A17" s="1"/>
  <c r="A18" s="1"/>
  <c r="A19" s="1"/>
  <c r="A20" s="1"/>
  <c r="A21" s="1"/>
  <c r="A22" s="1"/>
  <c r="I124"/>
  <c r="I123" s="1"/>
  <c r="I103" s="1"/>
  <c r="I74"/>
  <c r="I46"/>
  <c r="I146" l="1"/>
  <c r="A24"/>
  <c r="A25" s="1"/>
  <c r="A26" s="1"/>
  <c r="A27" s="1"/>
  <c r="A28" s="1"/>
  <c r="A29" s="1"/>
  <c r="A30" s="1"/>
  <c r="A31" s="1"/>
  <c r="A32" s="1"/>
  <c r="A33" s="1"/>
  <c r="A34" s="1"/>
  <c r="A35" s="1"/>
  <c r="A36" s="1"/>
  <c r="A37" l="1"/>
  <c r="A38" s="1"/>
  <c r="A39" s="1"/>
  <c r="A40" s="1"/>
  <c r="A41" s="1"/>
  <c r="A42" s="1"/>
  <c r="A43" s="1"/>
  <c r="A44" s="1"/>
  <c r="A47" l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l="1"/>
  <c r="A66" s="1"/>
  <c r="A67" s="1"/>
  <c r="A69" l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4" s="1"/>
  <c r="A105" s="1"/>
  <c r="A106" s="1"/>
  <c r="A114" l="1"/>
  <c r="A115" s="1"/>
  <c r="A116" s="1"/>
  <c r="A117" s="1"/>
  <c r="A118" s="1"/>
  <c r="A120" s="1"/>
  <c r="A121" s="1"/>
  <c r="A122" s="1"/>
  <c r="A123" s="1"/>
  <c r="A124" s="1"/>
  <c r="A125" s="1"/>
  <c r="A127" l="1"/>
  <c r="A128" s="1"/>
  <c r="A129" s="1"/>
  <c r="A130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</calcChain>
</file>

<file path=xl/sharedStrings.xml><?xml version="1.0" encoding="utf-8"?>
<sst xmlns="http://schemas.openxmlformats.org/spreadsheetml/2006/main" count="593" uniqueCount="167">
  <si>
    <t>Глава муниципальногот образования в рамках непрограммных расходов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</si>
  <si>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муниципальных служащих)</t>
  </si>
  <si>
    <t>Руководство и управление в сфере установленных функций органов местного самоуправления в рамках непрограммных расходов исполнительного органа власти (фонд оплаты труда обслуживающего персонала)</t>
  </si>
  <si>
    <t>0309</t>
  </si>
  <si>
    <t>ОБЩЕГОСУДАРСТВЕННЫЕ ВОПРОСЫ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</si>
  <si>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</si>
  <si>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</si>
  <si>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</si>
  <si>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</si>
  <si>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</si>
  <si>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</si>
  <si>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</si>
  <si>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</si>
  <si>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/>
  </si>
  <si>
    <t>0100</t>
  </si>
  <si>
    <t>Вид расходов</t>
  </si>
  <si>
    <t>0111</t>
  </si>
  <si>
    <t>870</t>
  </si>
  <si>
    <t>0102</t>
  </si>
  <si>
    <t>0104</t>
  </si>
  <si>
    <t>Раздел, подраздел</t>
  </si>
  <si>
    <t>0203</t>
  </si>
  <si>
    <t>0113</t>
  </si>
  <si>
    <t>0300</t>
  </si>
  <si>
    <t>0200</t>
  </si>
  <si>
    <t>0310</t>
  </si>
  <si>
    <t>0400</t>
  </si>
  <si>
    <t>0409</t>
  </si>
  <si>
    <t>540</t>
  </si>
  <si>
    <t>Функционирование высшего должностного лица субъекта РФ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</si>
  <si>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</si>
  <si>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</si>
  <si>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0500</t>
  </si>
  <si>
    <t>Коммунальное хозяйство</t>
  </si>
  <si>
    <t>0502</t>
  </si>
  <si>
    <t>Благоустройство</t>
  </si>
  <si>
    <t>0503</t>
  </si>
  <si>
    <t>Другие вопросы в области жилищно-коммунального хозяйства</t>
  </si>
  <si>
    <t>0505</t>
  </si>
  <si>
    <t>Культура</t>
  </si>
  <si>
    <t>0800</t>
  </si>
  <si>
    <t>0801</t>
  </si>
  <si>
    <t>Итого:</t>
  </si>
  <si>
    <t xml:space="preserve">Ведомственная структура расходов бюджета поселения  </t>
  </si>
  <si>
    <t>100</t>
  </si>
  <si>
    <t>120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</si>
  <si>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</si>
  <si>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</si>
  <si>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Непрограммные расходы глава муниципального образования</t>
  </si>
  <si>
    <t>Функционирование высшего должностного лица муниципального образования</t>
  </si>
  <si>
    <t>Непрограммные расходы отдельных органов исполнительной власти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</si>
  <si>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</si>
  <si>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</si>
  <si>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</si>
  <si>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</si>
  <si>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800</t>
  </si>
  <si>
    <t>850</t>
  </si>
  <si>
    <t>Иные бюджетные ассигнования</t>
  </si>
  <si>
    <t>Уплата налогов, сборов и иных платежей</t>
  </si>
  <si>
    <t>Резервные средства</t>
  </si>
  <si>
    <t>500</t>
  </si>
  <si>
    <t>Межбюджетные трансферты</t>
  </si>
  <si>
    <t>Иные межбюджетные трансферты</t>
  </si>
  <si>
    <t>Мобилизационная и вневойсковая подготовка</t>
  </si>
  <si>
    <t>021</t>
  </si>
  <si>
    <t>Код ведомства</t>
  </si>
  <si>
    <t>Функционирование Администрации Толстихинского сельсовета</t>
  </si>
  <si>
    <t>Резервные фонды местной администрации  Толстихинского сельсовета в рамках непрограммных расходов отдельных органов исполнительной власти</t>
  </si>
  <si>
    <t>Администрация Толстихинского сельсовета Уярского района</t>
  </si>
  <si>
    <t>Муниципальная программа Толстихинского сельсовета "Поселок наш родной - МО Толстихинский сельсовет"</t>
  </si>
  <si>
    <t>Муниципальная программы Толстихинского сельсовета "Развитие культуры"</t>
  </si>
  <si>
    <t>ПРОГРАММЫ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</si>
  <si>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родной"</t>
  </si>
  <si>
    <t>НАЦИОНАЛЬНАЯ ОБОРОНА</t>
  </si>
  <si>
    <t>0106</t>
  </si>
  <si>
    <t>Обеспечение деятельности финансовых, налоговых и таможенных органов и органов финансового (финансово-бюджетного) контроля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</si>
  <si>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</si>
  <si>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</si>
  <si>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</si>
  <si>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КИНОМАТОГРАФИЯ</t>
  </si>
  <si>
    <t>Функционирование органов местного самоуправления</t>
  </si>
  <si>
    <t>Осуществление первичного воинского учета на территориях, где отсутствуют военные комиссариаты по администрации Толстихинского сельсовета в рамках непрограммных расходов отдельных органов исполнительной власти</t>
  </si>
  <si>
    <t>0314</t>
  </si>
  <si>
    <t>Другие вопросы в области национальной безопасности и правоохранительной деятельности</t>
  </si>
  <si>
    <t>0140080050</t>
  </si>
  <si>
    <t>8710000000</t>
  </si>
  <si>
    <t>8710080010</t>
  </si>
  <si>
    <t>8700000000</t>
  </si>
  <si>
    <t>9300000000</t>
  </si>
  <si>
    <t>9310000000</t>
  </si>
  <si>
    <t>9310080020</t>
  </si>
  <si>
    <t>9310080030</t>
  </si>
  <si>
    <t>9320000000</t>
  </si>
  <si>
    <t>9320080090</t>
  </si>
  <si>
    <t>9320075140</t>
  </si>
  <si>
    <t>9320051180</t>
  </si>
  <si>
    <t>0100000000</t>
  </si>
  <si>
    <t>0140000000</t>
  </si>
  <si>
    <t>0140080350</t>
  </si>
  <si>
    <t>0140080040</t>
  </si>
  <si>
    <t>0110000000</t>
  </si>
  <si>
    <t>0110080700</t>
  </si>
  <si>
    <t>0110080710</t>
  </si>
  <si>
    <t>0120000000</t>
  </si>
  <si>
    <t>0120080720</t>
  </si>
  <si>
    <t>0130000000</t>
  </si>
  <si>
    <t>0130080740</t>
  </si>
  <si>
    <t>0130080750</t>
  </si>
  <si>
    <t>0130080760</t>
  </si>
  <si>
    <t>0200000000</t>
  </si>
  <si>
    <t>0210000000</t>
  </si>
  <si>
    <t>0210080350</t>
  </si>
  <si>
    <t>Переданные полномочия по созданию условий для обеспечения жителей услугами по организации досуга и услугами организации культуры в рамках подпрограммы «Развитие культурного потенциала населения» муниципальной программы Толстихинского сельсовета «Развитие культуры»</t>
  </si>
  <si>
    <t>01100S4120</t>
  </si>
  <si>
    <t>СОЦИАЛЬНАЯ ПОЛИТИКА</t>
  </si>
  <si>
    <t>1000</t>
  </si>
  <si>
    <t>Пенсионное обеспечение</t>
  </si>
  <si>
    <t>1001</t>
  </si>
  <si>
    <t>0140080130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</si>
  <si>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</si>
  <si>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</si>
  <si>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</si>
  <si>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</si>
  <si>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</si>
  <si>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</si>
  <si>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0150000000</t>
  </si>
  <si>
    <t>0150080420</t>
  </si>
  <si>
    <t>0160080750</t>
  </si>
  <si>
    <t>0160000000</t>
  </si>
  <si>
    <t>0160080050</t>
  </si>
  <si>
    <t>Приложение № 4</t>
  </si>
  <si>
    <t>Сумма на          2023 год</t>
  </si>
  <si>
    <t>Сумма на          2024 год</t>
  </si>
  <si>
    <t>УУР</t>
  </si>
  <si>
    <t>к Решению Толстихинского сельского Совета депутатов Уярского района</t>
  </si>
  <si>
    <t>Подпрограмма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</si>
  <si>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Подпрограмма "Энергосбережение и повышение энергоэффективности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</si>
  <si>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услуг) в рамках подпрограммы "Энергосбережение и повышение энергоэффективности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</si>
  <si>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финансовых, налоговых и таможенных органов и органов финансового (финансово-бюджетного) контроля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</si>
  <si>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Переданные полномочия в области имущественных и земельных отношений в рамках 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</si>
  <si>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</si>
  <si>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Подпрограмма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</si>
  <si>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в области предупреждения и ликвидации последствий чрезвычайных ситуаций, пожарная безопасность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</si>
  <si>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первичных мер пожарной безопасности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</si>
  <si>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Подпрограмма «Комплексные меры по профилактике терроризма и экстремизма на территории МО Толстихинский сельсовет»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</si>
  <si>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по противодействию терроризма и экстремистской деятельности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</si>
  <si>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ЖКХ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</si>
  <si>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на осуществление мероприятий в области гражданской обороны в рамках подпрограммы «Защита населения и территории МО Толстихинский сельсовет от чрезвычайных ситуаций природного и техногенного характера» муниципальной программы Толстихинского сельсовета "Поселок наш родной - МО Толстихинский сельсовет"</t>
  </si>
  <si>
    <t>Подпрограмма «Дорожный фонд МО Толстихинский сельсовет» муниципальной программы Толстихинского сельсовета "Поселок наш родной - МО Толстихинский сельсовет"</t>
  </si>
  <si>
    <t>Подпрограмма "Жилищно-коммунальная инфраструктура МО Толстихинский сельсовет" 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</si>
  <si>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благоустройства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</si>
  <si>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Обеспечение деятельности (оказание услуг ) в области благоустройства в рамках подпрограммы "Энергосбережение и повышение энергоэффективности МО Толстихинский сельсовет "Поселок наш родной - МО Толстихинский сельсовет"</t>
  </si>
  <si>
    <t>Подпрограмма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</si>
  <si>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 xml:space="preserve">Обеспечение деятельности  подведомственных учреждений 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 </t>
  </si>
  <si>
    <t>Подпрограмма "Развитие культурного потенциала населения" муниципальной программы Толстихинского сельсовета "Развитие культуры"</t>
  </si>
  <si>
    <t>Ежемесячные доплаты к пенсиям муниципальных служащих с учетом расходов на оплату по доставке и пересылке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</si>
  <si>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Обустройство и восстановление воинских захоронений в рамках подпрограммы "Жилищно-коммунальная инфраструктура МО Толстихинский сельсовет" муниципальной программы Толстихинского сельсовета "Поселок наш родной - МО Толстихинский сельсовет"</t>
  </si>
  <si>
    <t>01300L2990</t>
  </si>
  <si>
    <t>Обеспечение деятельности (оказание услуг) в рамках подпрограммы "Создание условий для эффективного функционирования системы органов местного самоуправления" муниципальной программы Толстихинского сельсовета "Поселок наш родной - МО Толстихинский сельсовет"</t>
  </si>
  <si>
    <t>Выполнение государственных полномочий по созданию и обеспечению деятельности административных комиссий  администрации Толстихинского сельсовета в рамках непрограммных расходов отдельных органов исполнительной власти</t>
  </si>
  <si>
    <t>Содержание автомобильных дорог общего пользования за счет средств дорожного фонда Толстихинского сельсовета в рамках подпрограммы "Дорожный фонд МО Толстихинский сельсовет" муниципальной программы Толстихинского сельсовета "Поселок наш родной - МО Толстихинский сельсовет"</t>
  </si>
  <si>
    <t>(тыс. руб.)</t>
  </si>
  <si>
    <t>№ ПРОЕКТ от "__"________2022 г</t>
  </si>
  <si>
    <t>Сумма на          2025 год</t>
  </si>
  <si>
    <t>на 2023 год и плановый период 2024-2025 гг</t>
  </si>
  <si>
    <t>Резервные фонды</t>
  </si>
  <si>
    <t>Дорожное хозяйство (дорожные фонды)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</si>
</sst>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8">
    <font>
      <sz val="10"/>
      <name val="Arial Cyr"/>
      <charset val="204"/>
    </font>
    <font>
      <sz val="8"/>
      <name val="Arial Cyr"/>
      <charset val="204"/>
    </font>
    <font>
      <sz val="8"/>
      <color indexed="8"/>
      <name val="Calibri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indexed="10"/>
      <name val="Arial"/>
      <family val="2"/>
      <charset val="204"/>
    </font>
    <font>
      <i/>
      <sz val="12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50">
    <xf numFmtId="0" fontId="0" fillId="0" borderId="0" xfId="0"/>
    <xf numFmtId="49" fontId="3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49" fontId="4" fillId="2" borderId="4" xfId="0" applyNumberFormat="1" applyFont="1" applyFill="1" applyBorder="1" applyAlignment="1" applyProtection="1">
      <alignment horizontal="left" vertical="center" wrapText="1"/>
    </xf>
    <xf numFmtId="49" fontId="4" fillId="2" borderId="2" xfId="0" applyNumberFormat="1" applyFont="1" applyFill="1" applyBorder="1" applyAlignment="1" applyProtection="1">
      <alignment horizontal="left" vertical="center" wrapText="1"/>
    </xf>
    <xf numFmtId="49" fontId="4" fillId="2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top" wrapText="1"/>
    </xf>
    <xf numFmtId="49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2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0" xfId="0" applyFont="1" applyFill="1"/>
    <xf numFmtId="49" fontId="4" fillId="2" borderId="0" xfId="0" applyNumberFormat="1" applyFont="1" applyFill="1" applyAlignment="1">
      <alignment horizontal="center" vertical="top"/>
    </xf>
    <xf numFmtId="0" fontId="4" fillId="2" borderId="0" xfId="0" applyNumberFormat="1" applyFont="1" applyFill="1"/>
    <xf numFmtId="49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right"/>
    </xf>
    <xf numFmtId="0" fontId="4" fillId="2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center" wrapText="1"/>
    </xf>
    <xf numFmtId="0" fontId="7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horizontal="left" vertical="center"/>
    </xf>
    <xf numFmtId="0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top" wrapText="1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3" fillId="2" borderId="1" xfId="0" applyNumberFormat="1" applyFont="1" applyFill="1" applyBorder="1" applyAlignment="1" applyProtection="1">
      <alignment horizontal="left" vertical="center" wrapText="1"/>
    </xf>
    <xf numFmtId="164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left" vertical="center" wrapText="1"/>
    </xf>
    <xf numFmtId="0" fontId="4" fillId="2" borderId="2" xfId="0" applyNumberFormat="1" applyFont="1" applyFill="1" applyBorder="1" applyAlignment="1" applyProtection="1">
      <alignment horizontal="left" vertical="center" wrapText="1"/>
    </xf>
    <xf numFmtId="0" fontId="4" fillId="2" borderId="3" xfId="0" applyNumberFormat="1" applyFont="1" applyFill="1" applyBorder="1" applyAlignment="1" applyProtection="1">
      <alignment horizontal="left" vertical="center" wrapText="1"/>
    </xf>
    <xf numFmtId="165" fontId="4" fillId="2" borderId="3" xfId="0" applyNumberFormat="1" applyFont="1" applyFill="1" applyBorder="1" applyAlignment="1" applyProtection="1">
      <alignment horizontal="left" vertical="center" wrapText="1"/>
    </xf>
    <xf numFmtId="0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vertical="top" wrapText="1"/>
    </xf>
    <xf numFmtId="49" fontId="4" fillId="2" borderId="1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/>
    <xf numFmtId="1" fontId="4" fillId="2" borderId="0" xfId="0" applyNumberFormat="1" applyFont="1" applyFill="1" applyAlignment="1">
      <alignment horizontal="center" vertical="top"/>
    </xf>
    <xf numFmtId="164" fontId="4" fillId="2" borderId="1" xfId="0" applyNumberFormat="1" applyFont="1" applyFill="1" applyBorder="1" applyAlignment="1">
      <alignment vertical="center" wrapText="1"/>
    </xf>
    <xf numFmtId="164" fontId="3" fillId="2" borderId="1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right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5"/>
  <sheetViews>
    <sheetView tabSelected="1" view="pageBreakPreview" topLeftCell="A16" zoomScale="85" zoomScaleSheetLayoutView="85" workbookViewId="0">
      <selection activeCell="I131" sqref="I1:I1048576"/>
    </sheetView>
  </sheetViews>
  <sheetFormatPr defaultRowHeight="15" customHeight="1"/>
  <cols>
    <col min="1" max="1" width="8" style="14" customWidth="1"/>
    <col min="2" max="2" width="101" style="15" customWidth="1"/>
    <col min="3" max="3" width="10.85546875" style="15" customWidth="1"/>
    <col min="4" max="4" width="13" style="16" customWidth="1"/>
    <col min="5" max="5" width="15.7109375" style="16" customWidth="1"/>
    <col min="6" max="6" width="11.42578125" style="16" customWidth="1"/>
    <col min="7" max="9" width="14.28515625" style="13" customWidth="1"/>
    <col min="10" max="10" width="10.7109375" style="13" customWidth="1"/>
    <col min="11" max="16384" width="9.140625" style="13"/>
  </cols>
  <sheetData>
    <row r="1" spans="1:9" ht="15" customHeight="1">
      <c r="A1" s="49" t="s">
        <v>130</v>
      </c>
      <c r="B1" s="49"/>
      <c r="C1" s="49"/>
      <c r="D1" s="49"/>
      <c r="E1" s="49"/>
      <c r="F1" s="49"/>
      <c r="G1" s="49"/>
      <c r="H1" s="49"/>
      <c r="I1" s="49"/>
    </row>
    <row r="2" spans="1:9" ht="15" customHeight="1">
      <c r="A2" s="49" t="s">
        <v>134</v>
      </c>
      <c r="B2" s="49"/>
      <c r="C2" s="49"/>
      <c r="D2" s="49"/>
      <c r="E2" s="49"/>
      <c r="F2" s="49"/>
      <c r="G2" s="49"/>
      <c r="H2" s="49"/>
      <c r="I2" s="49"/>
    </row>
    <row r="3" spans="1:9" ht="15" customHeight="1">
      <c r="A3" s="49" t="s">
        <v>162</v>
      </c>
      <c r="B3" s="49"/>
      <c r="C3" s="49"/>
      <c r="D3" s="49"/>
      <c r="E3" s="49"/>
      <c r="F3" s="49"/>
      <c r="G3" s="49"/>
      <c r="H3" s="49"/>
      <c r="I3" s="49"/>
    </row>
    <row r="4" spans="1:9" ht="15" customHeight="1">
      <c r="A4" s="48" t="s">
        <v>43</v>
      </c>
      <c r="B4" s="48"/>
      <c r="C4" s="48"/>
      <c r="D4" s="48"/>
      <c r="E4" s="48"/>
      <c r="F4" s="48"/>
      <c r="G4" s="48"/>
      <c r="H4" s="48"/>
      <c r="I4" s="48"/>
    </row>
    <row r="5" spans="1:9" ht="15" customHeight="1">
      <c r="A5" s="48" t="s">
        <v>164</v>
      </c>
      <c r="B5" s="48"/>
      <c r="C5" s="48"/>
      <c r="D5" s="48"/>
      <c r="E5" s="48"/>
      <c r="F5" s="48"/>
      <c r="G5" s="48"/>
      <c r="H5" s="48"/>
      <c r="I5" s="48"/>
    </row>
    <row r="6" spans="1:9" ht="15" customHeight="1">
      <c r="G6" s="17"/>
      <c r="H6" s="17"/>
      <c r="I6" s="17" t="s">
        <v>161</v>
      </c>
    </row>
    <row r="7" spans="1:9" ht="34.5" customHeight="1">
      <c r="A7" s="18" t="s">
        <v>5</v>
      </c>
      <c r="B7" s="18" t="s">
        <v>6</v>
      </c>
      <c r="C7" s="18" t="s">
        <v>65</v>
      </c>
      <c r="D7" s="6" t="s">
        <v>20</v>
      </c>
      <c r="E7" s="6" t="s">
        <v>7</v>
      </c>
      <c r="F7" s="6" t="s">
        <v>15</v>
      </c>
      <c r="G7" s="19" t="s">
        <v>131</v>
      </c>
      <c r="H7" s="19" t="s">
        <v>132</v>
      </c>
      <c r="I7" s="19" t="s">
        <v>163</v>
      </c>
    </row>
    <row r="8" spans="1:9" ht="15" customHeight="1">
      <c r="A8" s="8"/>
      <c r="B8" s="20" t="s">
        <v>8</v>
      </c>
      <c r="C8" s="6"/>
      <c r="D8" s="6" t="s">
        <v>9</v>
      </c>
      <c r="E8" s="6" t="s">
        <v>10</v>
      </c>
      <c r="F8" s="6" t="s">
        <v>11</v>
      </c>
      <c r="G8" s="6" t="s">
        <v>12</v>
      </c>
      <c r="H8" s="6" t="s">
        <v>12</v>
      </c>
      <c r="I8" s="6" t="s">
        <v>12</v>
      </c>
    </row>
    <row r="9" spans="1:9" ht="18" customHeight="1">
      <c r="A9" s="8" t="s">
        <v>8</v>
      </c>
      <c r="B9" s="20" t="s">
        <v>68</v>
      </c>
      <c r="C9" s="6" t="s">
        <v>64</v>
      </c>
      <c r="D9" s="6"/>
      <c r="E9" s="6"/>
      <c r="F9" s="6"/>
      <c r="G9" s="6"/>
      <c r="H9" s="6"/>
      <c r="I9" s="6"/>
    </row>
    <row r="10" spans="1:9" ht="18" customHeight="1">
      <c r="A10" s="7">
        <f>A9+1</f>
        <v>2</v>
      </c>
      <c r="B10" s="21" t="s">
        <v>4</v>
      </c>
      <c r="C10" s="1" t="s">
        <v>64</v>
      </c>
      <c r="D10" s="1" t="s">
        <v>14</v>
      </c>
      <c r="E10" s="1" t="s">
        <v>13</v>
      </c>
      <c r="F10" s="1" t="s">
        <v>13</v>
      </c>
      <c r="G10" s="22">
        <f>G11+G17+G26+G31</f>
        <v>3820.5000000000005</v>
      </c>
      <c r="H10" s="22">
        <f>H11+H17+H26+H31</f>
        <v>3629.7000000000003</v>
      </c>
      <c r="I10" s="22">
        <f>I11+I17+I26+I31</f>
        <v>3992.12</v>
      </c>
    </row>
    <row r="11" spans="1:9" ht="32.25" customHeight="1">
      <c r="A11" s="7">
        <f t="shared" ref="A11:A44" si="0">A10+1</f>
        <v>3</v>
      </c>
      <c r="B11" s="21" t="s">
        <v>29</v>
      </c>
      <c r="C11" s="6" t="s">
        <v>64</v>
      </c>
      <c r="D11" s="1" t="s">
        <v>18</v>
      </c>
      <c r="E11" s="6"/>
      <c r="F11" s="6"/>
      <c r="G11" s="22">
        <f>G12</f>
        <v>1021</v>
      </c>
      <c r="H11" s="22">
        <f>H14</f>
        <v>1021</v>
      </c>
      <c r="I11" s="22">
        <f>I14</f>
        <v>1123.1199999999999</v>
      </c>
    </row>
    <row r="12" spans="1:9" ht="18" customHeight="1">
      <c r="A12" s="7">
        <f t="shared" si="0"/>
        <v>4</v>
      </c>
      <c r="B12" s="2" t="s">
        <v>48</v>
      </c>
      <c r="C12" s="6" t="s">
        <v>64</v>
      </c>
      <c r="D12" s="6" t="s">
        <v>18</v>
      </c>
      <c r="E12" s="6" t="s">
        <v>87</v>
      </c>
      <c r="F12" s="6"/>
      <c r="G12" s="9">
        <f t="shared" ref="G12:I15" si="1">G13</f>
        <v>1021</v>
      </c>
      <c r="H12" s="9">
        <f t="shared" si="1"/>
        <v>1021</v>
      </c>
      <c r="I12" s="9">
        <f t="shared" si="1"/>
        <v>1123.1199999999999</v>
      </c>
    </row>
    <row r="13" spans="1:9" ht="18.75" customHeight="1">
      <c r="A13" s="7">
        <f t="shared" si="0"/>
        <v>5</v>
      </c>
      <c r="B13" s="3" t="s">
        <v>49</v>
      </c>
      <c r="C13" s="6" t="s">
        <v>64</v>
      </c>
      <c r="D13" s="6" t="s">
        <v>18</v>
      </c>
      <c r="E13" s="6" t="s">
        <v>85</v>
      </c>
      <c r="F13" s="6"/>
      <c r="G13" s="9">
        <f>G14</f>
        <v>1021</v>
      </c>
      <c r="H13" s="9">
        <f>H14</f>
        <v>1021</v>
      </c>
      <c r="I13" s="9">
        <f>I14</f>
        <v>1123.1199999999999</v>
      </c>
    </row>
    <row r="14" spans="1:9" ht="16.5" customHeight="1">
      <c r="A14" s="7">
        <f t="shared" si="0"/>
        <v>6</v>
      </c>
      <c r="B14" s="10" t="s">
        <v>0</v>
      </c>
      <c r="C14" s="6" t="s">
        <v>64</v>
      </c>
      <c r="D14" s="6" t="s">
        <v>18</v>
      </c>
      <c r="E14" s="6" t="s">
        <v>86</v>
      </c>
      <c r="F14" s="6"/>
      <c r="G14" s="9">
        <f t="shared" si="1"/>
        <v>1021</v>
      </c>
      <c r="H14" s="9">
        <f t="shared" si="1"/>
        <v>1021</v>
      </c>
      <c r="I14" s="9">
        <f t="shared" si="1"/>
        <v>1123.1199999999999</v>
      </c>
    </row>
    <row r="15" spans="1:9" ht="45.75" customHeight="1">
      <c r="A15" s="7">
        <f t="shared" si="0"/>
        <v>7</v>
      </c>
      <c r="B15" s="10" t="s">
        <v>46</v>
      </c>
      <c r="C15" s="6" t="s">
        <v>64</v>
      </c>
      <c r="D15" s="6" t="s">
        <v>18</v>
      </c>
      <c r="E15" s="6" t="s">
        <v>86</v>
      </c>
      <c r="F15" s="6" t="s">
        <v>44</v>
      </c>
      <c r="G15" s="43">
        <f t="shared" si="1"/>
        <v>1021</v>
      </c>
      <c r="H15" s="43">
        <f t="shared" si="1"/>
        <v>1021</v>
      </c>
      <c r="I15" s="43">
        <f t="shared" si="1"/>
        <v>1123.1199999999999</v>
      </c>
    </row>
    <row r="16" spans="1:9" ht="16.5" customHeight="1">
      <c r="A16" s="7">
        <f t="shared" si="0"/>
        <v>8</v>
      </c>
      <c r="B16" s="10" t="s">
        <v>47</v>
      </c>
      <c r="C16" s="6" t="s">
        <v>64</v>
      </c>
      <c r="D16" s="6" t="s">
        <v>18</v>
      </c>
      <c r="E16" s="6" t="s">
        <v>86</v>
      </c>
      <c r="F16" s="6" t="s">
        <v>45</v>
      </c>
      <c r="G16" s="9">
        <v>1021</v>
      </c>
      <c r="H16" s="9">
        <v>1021</v>
      </c>
      <c r="I16" s="9">
        <v>1123.1199999999999</v>
      </c>
    </row>
    <row r="17" spans="1:9" ht="46.5" customHeight="1">
      <c r="A17" s="7">
        <f t="shared" si="0"/>
        <v>9</v>
      </c>
      <c r="B17" s="21" t="s">
        <v>30</v>
      </c>
      <c r="C17" s="6" t="s">
        <v>64</v>
      </c>
      <c r="D17" s="1" t="s">
        <v>19</v>
      </c>
      <c r="E17" s="1"/>
      <c r="F17" s="1"/>
      <c r="G17" s="23">
        <f t="shared" ref="G17:I18" si="2">G18</f>
        <v>2784.7000000000003</v>
      </c>
      <c r="H17" s="23">
        <f t="shared" si="2"/>
        <v>2593.9</v>
      </c>
      <c r="I17" s="23">
        <f t="shared" si="2"/>
        <v>2854.2</v>
      </c>
    </row>
    <row r="18" spans="1:9" ht="17.25" customHeight="1">
      <c r="A18" s="7">
        <f t="shared" si="0"/>
        <v>10</v>
      </c>
      <c r="B18" s="4" t="s">
        <v>50</v>
      </c>
      <c r="C18" s="6" t="s">
        <v>64</v>
      </c>
      <c r="D18" s="6" t="s">
        <v>19</v>
      </c>
      <c r="E18" s="6" t="s">
        <v>88</v>
      </c>
      <c r="F18" s="6"/>
      <c r="G18" s="9">
        <f t="shared" si="2"/>
        <v>2784.7000000000003</v>
      </c>
      <c r="H18" s="9">
        <f t="shared" si="2"/>
        <v>2593.9</v>
      </c>
      <c r="I18" s="9">
        <f t="shared" si="2"/>
        <v>2854.2</v>
      </c>
    </row>
    <row r="19" spans="1:9" ht="15" customHeight="1">
      <c r="A19" s="7">
        <f t="shared" si="0"/>
        <v>11</v>
      </c>
      <c r="B19" s="10" t="s">
        <v>66</v>
      </c>
      <c r="C19" s="6" t="s">
        <v>64</v>
      </c>
      <c r="D19" s="6" t="s">
        <v>19</v>
      </c>
      <c r="E19" s="6" t="s">
        <v>89</v>
      </c>
      <c r="F19" s="6"/>
      <c r="G19" s="9">
        <f>G20+G23</f>
        <v>2784.7000000000003</v>
      </c>
      <c r="H19" s="9">
        <f t="shared" ref="H19:I19" si="3">H20+H23</f>
        <v>2593.9</v>
      </c>
      <c r="I19" s="9">
        <f t="shared" si="3"/>
        <v>2854.2</v>
      </c>
    </row>
    <row r="20" spans="1:9" ht="47.25" customHeight="1">
      <c r="A20" s="7">
        <f t="shared" si="0"/>
        <v>12</v>
      </c>
      <c r="B20" s="4" t="s">
        <v>1</v>
      </c>
      <c r="C20" s="6" t="s">
        <v>64</v>
      </c>
      <c r="D20" s="6" t="s">
        <v>19</v>
      </c>
      <c r="E20" s="6" t="s">
        <v>90</v>
      </c>
      <c r="F20" s="6"/>
      <c r="G20" s="43">
        <f t="shared" ref="G20:I21" si="4">G21</f>
        <v>2211.8000000000002</v>
      </c>
      <c r="H20" s="43">
        <f t="shared" si="4"/>
        <v>2211.9</v>
      </c>
      <c r="I20" s="43">
        <f t="shared" si="4"/>
        <v>2433</v>
      </c>
    </row>
    <row r="21" spans="1:9" ht="49.5" customHeight="1">
      <c r="A21" s="7">
        <f t="shared" si="0"/>
        <v>13</v>
      </c>
      <c r="B21" s="10" t="s">
        <v>46</v>
      </c>
      <c r="C21" s="6" t="s">
        <v>64</v>
      </c>
      <c r="D21" s="6" t="s">
        <v>19</v>
      </c>
      <c r="E21" s="6" t="s">
        <v>90</v>
      </c>
      <c r="F21" s="6" t="s">
        <v>44</v>
      </c>
      <c r="G21" s="43">
        <f t="shared" si="4"/>
        <v>2211.8000000000002</v>
      </c>
      <c r="H21" s="43">
        <f t="shared" si="4"/>
        <v>2211.9</v>
      </c>
      <c r="I21" s="43">
        <f t="shared" si="4"/>
        <v>2433</v>
      </c>
    </row>
    <row r="22" spans="1:9" ht="15" customHeight="1">
      <c r="A22" s="7">
        <f t="shared" si="0"/>
        <v>14</v>
      </c>
      <c r="B22" s="10" t="s">
        <v>47</v>
      </c>
      <c r="C22" s="6" t="s">
        <v>64</v>
      </c>
      <c r="D22" s="6" t="s">
        <v>19</v>
      </c>
      <c r="E22" s="6" t="s">
        <v>90</v>
      </c>
      <c r="F22" s="6" t="s">
        <v>45</v>
      </c>
      <c r="G22" s="9">
        <v>2211.8000000000002</v>
      </c>
      <c r="H22" s="9">
        <v>2211.9</v>
      </c>
      <c r="I22" s="9">
        <v>2433</v>
      </c>
    </row>
    <row r="23" spans="1:9" ht="49.5" customHeight="1">
      <c r="A23" s="7">
        <f t="shared" si="0"/>
        <v>15</v>
      </c>
      <c r="B23" s="4" t="s">
        <v>2</v>
      </c>
      <c r="C23" s="6" t="s">
        <v>64</v>
      </c>
      <c r="D23" s="6" t="s">
        <v>19</v>
      </c>
      <c r="E23" s="6" t="s">
        <v>91</v>
      </c>
      <c r="F23" s="6"/>
      <c r="G23" s="43">
        <f t="shared" ref="G23:I24" si="5">G24</f>
        <v>572.9</v>
      </c>
      <c r="H23" s="43">
        <f t="shared" si="5"/>
        <v>382</v>
      </c>
      <c r="I23" s="43">
        <f t="shared" si="5"/>
        <v>421.2</v>
      </c>
    </row>
    <row r="24" spans="1:9" ht="47.25" customHeight="1">
      <c r="A24" s="7">
        <f t="shared" si="0"/>
        <v>16</v>
      </c>
      <c r="B24" s="10" t="s">
        <v>46</v>
      </c>
      <c r="C24" s="6" t="s">
        <v>64</v>
      </c>
      <c r="D24" s="6" t="s">
        <v>19</v>
      </c>
      <c r="E24" s="6" t="s">
        <v>91</v>
      </c>
      <c r="F24" s="6" t="s">
        <v>44</v>
      </c>
      <c r="G24" s="43">
        <f t="shared" si="5"/>
        <v>572.9</v>
      </c>
      <c r="H24" s="43">
        <f t="shared" si="5"/>
        <v>382</v>
      </c>
      <c r="I24" s="43">
        <v>421.2</v>
      </c>
    </row>
    <row r="25" spans="1:9" ht="15" customHeight="1">
      <c r="A25" s="7">
        <f t="shared" si="0"/>
        <v>17</v>
      </c>
      <c r="B25" s="10" t="s">
        <v>47</v>
      </c>
      <c r="C25" s="6" t="s">
        <v>64</v>
      </c>
      <c r="D25" s="6" t="s">
        <v>19</v>
      </c>
      <c r="E25" s="6" t="s">
        <v>91</v>
      </c>
      <c r="F25" s="6" t="s">
        <v>45</v>
      </c>
      <c r="G25" s="9">
        <v>572.9</v>
      </c>
      <c r="H25" s="9">
        <v>382</v>
      </c>
      <c r="I25" s="9">
        <v>630.20000000000005</v>
      </c>
    </row>
    <row r="26" spans="1:9" ht="15" customHeight="1">
      <c r="A26" s="7">
        <f t="shared" si="0"/>
        <v>18</v>
      </c>
      <c r="B26" s="21" t="s">
        <v>165</v>
      </c>
      <c r="C26" s="1" t="s">
        <v>64</v>
      </c>
      <c r="D26" s="1" t="s">
        <v>16</v>
      </c>
      <c r="E26" s="1"/>
      <c r="F26" s="1"/>
      <c r="G26" s="22">
        <f>G28</f>
        <v>10</v>
      </c>
      <c r="H26" s="22">
        <f>H28</f>
        <v>10</v>
      </c>
      <c r="I26" s="22">
        <f>I28</f>
        <v>10</v>
      </c>
    </row>
    <row r="27" spans="1:9" s="25" customFormat="1" ht="15" customHeight="1">
      <c r="A27" s="7">
        <f t="shared" si="0"/>
        <v>19</v>
      </c>
      <c r="B27" s="10" t="s">
        <v>80</v>
      </c>
      <c r="C27" s="6" t="s">
        <v>64</v>
      </c>
      <c r="D27" s="6" t="s">
        <v>16</v>
      </c>
      <c r="E27" s="6" t="s">
        <v>92</v>
      </c>
      <c r="F27" s="6"/>
      <c r="G27" s="9">
        <f>G28</f>
        <v>10</v>
      </c>
      <c r="H27" s="9">
        <f>H28</f>
        <v>10</v>
      </c>
      <c r="I27" s="9">
        <f>I28</f>
        <v>10</v>
      </c>
    </row>
    <row r="28" spans="1:9" ht="34.5" customHeight="1">
      <c r="A28" s="7">
        <f t="shared" si="0"/>
        <v>20</v>
      </c>
      <c r="B28" s="10" t="s">
        <v>67</v>
      </c>
      <c r="C28" s="6" t="s">
        <v>64</v>
      </c>
      <c r="D28" s="6" t="s">
        <v>16</v>
      </c>
      <c r="E28" s="6" t="s">
        <v>93</v>
      </c>
      <c r="F28" s="6"/>
      <c r="G28" s="9">
        <f>G30</f>
        <v>10</v>
      </c>
      <c r="H28" s="9">
        <f>H30</f>
        <v>10</v>
      </c>
      <c r="I28" s="9">
        <f>I30</f>
        <v>10</v>
      </c>
    </row>
    <row r="29" spans="1:9" ht="15" customHeight="1">
      <c r="A29" s="7">
        <f t="shared" si="0"/>
        <v>21</v>
      </c>
      <c r="B29" s="11" t="s">
        <v>57</v>
      </c>
      <c r="C29" s="6" t="s">
        <v>64</v>
      </c>
      <c r="D29" s="6" t="s">
        <v>16</v>
      </c>
      <c r="E29" s="6" t="s">
        <v>93</v>
      </c>
      <c r="F29" s="6" t="s">
        <v>55</v>
      </c>
      <c r="G29" s="9">
        <f>G30</f>
        <v>10</v>
      </c>
      <c r="H29" s="9">
        <f>H30</f>
        <v>10</v>
      </c>
      <c r="I29" s="9">
        <f>I30</f>
        <v>10</v>
      </c>
    </row>
    <row r="30" spans="1:9" ht="15" customHeight="1">
      <c r="A30" s="7">
        <f t="shared" si="0"/>
        <v>22</v>
      </c>
      <c r="B30" s="26" t="s">
        <v>59</v>
      </c>
      <c r="C30" s="6" t="s">
        <v>64</v>
      </c>
      <c r="D30" s="6" t="s">
        <v>16</v>
      </c>
      <c r="E30" s="6" t="s">
        <v>93</v>
      </c>
      <c r="F30" s="6" t="s">
        <v>17</v>
      </c>
      <c r="G30" s="9">
        <v>10</v>
      </c>
      <c r="H30" s="9">
        <v>10</v>
      </c>
      <c r="I30" s="9">
        <v>10</v>
      </c>
    </row>
    <row r="31" spans="1:9" ht="15" customHeight="1">
      <c r="A31" s="7">
        <f t="shared" si="0"/>
        <v>23</v>
      </c>
      <c r="B31" s="27" t="s">
        <v>31</v>
      </c>
      <c r="C31" s="6" t="s">
        <v>64</v>
      </c>
      <c r="D31" s="1" t="s">
        <v>22</v>
      </c>
      <c r="E31" s="1"/>
      <c r="F31" s="1"/>
      <c r="G31" s="22">
        <f t="shared" ref="G31:I35" si="6">G32</f>
        <v>4.8</v>
      </c>
      <c r="H31" s="22">
        <f t="shared" si="6"/>
        <v>4.8</v>
      </c>
      <c r="I31" s="22">
        <f t="shared" si="6"/>
        <v>4.8</v>
      </c>
    </row>
    <row r="32" spans="1:9" ht="16.5" customHeight="1">
      <c r="A32" s="7">
        <f t="shared" si="0"/>
        <v>24</v>
      </c>
      <c r="B32" s="5" t="s">
        <v>50</v>
      </c>
      <c r="C32" s="6" t="s">
        <v>64</v>
      </c>
      <c r="D32" s="6" t="s">
        <v>22</v>
      </c>
      <c r="E32" s="6" t="s">
        <v>88</v>
      </c>
      <c r="F32" s="6"/>
      <c r="G32" s="9">
        <f t="shared" si="6"/>
        <v>4.8</v>
      </c>
      <c r="H32" s="9">
        <f t="shared" si="6"/>
        <v>4.8</v>
      </c>
      <c r="I32" s="9">
        <f t="shared" si="6"/>
        <v>4.8</v>
      </c>
    </row>
    <row r="33" spans="1:9" s="25" customFormat="1" ht="15.75" customHeight="1">
      <c r="A33" s="7">
        <f t="shared" si="0"/>
        <v>25</v>
      </c>
      <c r="B33" s="10" t="s">
        <v>80</v>
      </c>
      <c r="C33" s="6" t="s">
        <v>64</v>
      </c>
      <c r="D33" s="6" t="s">
        <v>22</v>
      </c>
      <c r="E33" s="6" t="s">
        <v>92</v>
      </c>
      <c r="F33" s="6"/>
      <c r="G33" s="9">
        <f t="shared" si="6"/>
        <v>4.8</v>
      </c>
      <c r="H33" s="9">
        <f t="shared" si="6"/>
        <v>4.8</v>
      </c>
      <c r="I33" s="9">
        <f t="shared" si="6"/>
        <v>4.8</v>
      </c>
    </row>
    <row r="34" spans="1:9" ht="49.5" customHeight="1">
      <c r="A34" s="7">
        <f t="shared" si="0"/>
        <v>26</v>
      </c>
      <c r="B34" s="10" t="s">
        <v>159</v>
      </c>
      <c r="C34" s="6" t="s">
        <v>64</v>
      </c>
      <c r="D34" s="6" t="s">
        <v>22</v>
      </c>
      <c r="E34" s="6" t="s">
        <v>94</v>
      </c>
      <c r="F34" s="6"/>
      <c r="G34" s="43">
        <f t="shared" si="6"/>
        <v>4.8</v>
      </c>
      <c r="H34" s="43">
        <f t="shared" si="6"/>
        <v>4.8</v>
      </c>
      <c r="I34" s="43">
        <f t="shared" si="6"/>
        <v>4.8</v>
      </c>
    </row>
    <row r="35" spans="1:9" ht="15" customHeight="1">
      <c r="A35" s="7">
        <f t="shared" si="0"/>
        <v>27</v>
      </c>
      <c r="B35" s="11" t="s">
        <v>53</v>
      </c>
      <c r="C35" s="6" t="s">
        <v>64</v>
      </c>
      <c r="D35" s="6" t="s">
        <v>22</v>
      </c>
      <c r="E35" s="6" t="s">
        <v>94</v>
      </c>
      <c r="F35" s="6" t="s">
        <v>51</v>
      </c>
      <c r="G35" s="43">
        <f t="shared" si="6"/>
        <v>4.8</v>
      </c>
      <c r="H35" s="43">
        <f t="shared" si="6"/>
        <v>4.8</v>
      </c>
      <c r="I35" s="43">
        <f t="shared" si="6"/>
        <v>4.8</v>
      </c>
    </row>
    <row r="36" spans="1:9" ht="30" customHeight="1">
      <c r="A36" s="7">
        <f t="shared" si="0"/>
        <v>28</v>
      </c>
      <c r="B36" s="12" t="s">
        <v>54</v>
      </c>
      <c r="C36" s="6" t="s">
        <v>64</v>
      </c>
      <c r="D36" s="6" t="s">
        <v>22</v>
      </c>
      <c r="E36" s="6" t="s">
        <v>94</v>
      </c>
      <c r="F36" s="6" t="s">
        <v>52</v>
      </c>
      <c r="G36" s="43">
        <v>4.8</v>
      </c>
      <c r="H36" s="43">
        <v>4.8</v>
      </c>
      <c r="I36" s="43">
        <v>4.8</v>
      </c>
    </row>
    <row r="37" spans="1:9" ht="15" customHeight="1">
      <c r="A37" s="7">
        <f t="shared" si="0"/>
        <v>29</v>
      </c>
      <c r="B37" s="21" t="s">
        <v>73</v>
      </c>
      <c r="C37" s="6" t="s">
        <v>64</v>
      </c>
      <c r="D37" s="1" t="s">
        <v>24</v>
      </c>
      <c r="E37" s="1"/>
      <c r="F37" s="1"/>
      <c r="G37" s="22">
        <f>G38</f>
        <v>92.1</v>
      </c>
      <c r="H37" s="22">
        <f>H38</f>
        <v>96.4</v>
      </c>
      <c r="I37" s="22">
        <f>I38</f>
        <v>0</v>
      </c>
    </row>
    <row r="38" spans="1:9" ht="15" customHeight="1">
      <c r="A38" s="7">
        <f t="shared" si="0"/>
        <v>30</v>
      </c>
      <c r="B38" s="27" t="s">
        <v>63</v>
      </c>
      <c r="C38" s="6" t="s">
        <v>64</v>
      </c>
      <c r="D38" s="1" t="s">
        <v>21</v>
      </c>
      <c r="E38" s="6"/>
      <c r="F38" s="6"/>
      <c r="G38" s="22">
        <f>G40</f>
        <v>92.1</v>
      </c>
      <c r="H38" s="22">
        <f>H40</f>
        <v>96.4</v>
      </c>
      <c r="I38" s="22">
        <f>I40</f>
        <v>0</v>
      </c>
    </row>
    <row r="39" spans="1:9" s="25" customFormat="1" ht="18" customHeight="1">
      <c r="A39" s="7">
        <f t="shared" si="0"/>
        <v>31</v>
      </c>
      <c r="B39" s="10" t="s">
        <v>80</v>
      </c>
      <c r="C39" s="6" t="s">
        <v>64</v>
      </c>
      <c r="D39" s="6" t="s">
        <v>21</v>
      </c>
      <c r="E39" s="6" t="s">
        <v>92</v>
      </c>
      <c r="F39" s="6"/>
      <c r="G39" s="9">
        <f>G40</f>
        <v>92.1</v>
      </c>
      <c r="H39" s="9">
        <f>H40</f>
        <v>96.4</v>
      </c>
      <c r="I39" s="9">
        <f>I40</f>
        <v>0</v>
      </c>
    </row>
    <row r="40" spans="1:9" ht="48" customHeight="1">
      <c r="A40" s="7">
        <f t="shared" si="0"/>
        <v>32</v>
      </c>
      <c r="B40" s="2" t="s">
        <v>81</v>
      </c>
      <c r="C40" s="6" t="s">
        <v>64</v>
      </c>
      <c r="D40" s="6" t="s">
        <v>21</v>
      </c>
      <c r="E40" s="6" t="s">
        <v>95</v>
      </c>
      <c r="F40" s="6"/>
      <c r="G40" s="43">
        <f>G41+G43</f>
        <v>92.1</v>
      </c>
      <c r="H40" s="43">
        <f>H41+H43</f>
        <v>96.4</v>
      </c>
      <c r="I40" s="43">
        <f>I41+I43</f>
        <v>0</v>
      </c>
    </row>
    <row r="41" spans="1:9" ht="51" customHeight="1">
      <c r="A41" s="7">
        <f t="shared" si="0"/>
        <v>33</v>
      </c>
      <c r="B41" s="10" t="s">
        <v>46</v>
      </c>
      <c r="C41" s="6" t="s">
        <v>64</v>
      </c>
      <c r="D41" s="6" t="s">
        <v>21</v>
      </c>
      <c r="E41" s="6" t="s">
        <v>95</v>
      </c>
      <c r="F41" s="6" t="s">
        <v>44</v>
      </c>
      <c r="G41" s="43">
        <f>G42</f>
        <v>92.1</v>
      </c>
      <c r="H41" s="43">
        <f>H42</f>
        <v>96.4</v>
      </c>
      <c r="I41" s="43">
        <f>I42</f>
        <v>0</v>
      </c>
    </row>
    <row r="42" spans="1:9" ht="15" customHeight="1">
      <c r="A42" s="7">
        <f t="shared" si="0"/>
        <v>34</v>
      </c>
      <c r="B42" s="10" t="s">
        <v>47</v>
      </c>
      <c r="C42" s="6" t="s">
        <v>64</v>
      </c>
      <c r="D42" s="6" t="s">
        <v>21</v>
      </c>
      <c r="E42" s="6" t="s">
        <v>95</v>
      </c>
      <c r="F42" s="6" t="s">
        <v>45</v>
      </c>
      <c r="G42" s="9">
        <v>92.1</v>
      </c>
      <c r="H42" s="9">
        <v>96.4</v>
      </c>
      <c r="I42" s="9">
        <v>0</v>
      </c>
    </row>
    <row r="43" spans="1:9" ht="15" customHeight="1">
      <c r="A43" s="7">
        <f t="shared" si="0"/>
        <v>35</v>
      </c>
      <c r="B43" s="11" t="s">
        <v>53</v>
      </c>
      <c r="C43" s="6" t="s">
        <v>64</v>
      </c>
      <c r="D43" s="6" t="s">
        <v>21</v>
      </c>
      <c r="E43" s="6" t="s">
        <v>95</v>
      </c>
      <c r="F43" s="6" t="s">
        <v>51</v>
      </c>
      <c r="G43" s="9">
        <f>G44</f>
        <v>0</v>
      </c>
      <c r="H43" s="9">
        <f>H44</f>
        <v>0</v>
      </c>
      <c r="I43" s="9">
        <f>I44</f>
        <v>0</v>
      </c>
    </row>
    <row r="44" spans="1:9" ht="28.5" customHeight="1">
      <c r="A44" s="7">
        <f t="shared" si="0"/>
        <v>36</v>
      </c>
      <c r="B44" s="12" t="s">
        <v>54</v>
      </c>
      <c r="C44" s="6" t="s">
        <v>64</v>
      </c>
      <c r="D44" s="6" t="s">
        <v>21</v>
      </c>
      <c r="E44" s="6" t="s">
        <v>95</v>
      </c>
      <c r="F44" s="6" t="s">
        <v>52</v>
      </c>
      <c r="G44" s="43">
        <v>0</v>
      </c>
      <c r="H44" s="43">
        <v>0</v>
      </c>
      <c r="I44" s="43">
        <v>0</v>
      </c>
    </row>
    <row r="45" spans="1:9" ht="15" customHeight="1">
      <c r="A45" s="45" t="s">
        <v>71</v>
      </c>
      <c r="B45" s="46"/>
      <c r="C45" s="46"/>
      <c r="D45" s="46"/>
      <c r="E45" s="46"/>
      <c r="F45" s="46"/>
      <c r="G45" s="46"/>
      <c r="H45" s="46"/>
      <c r="I45" s="47"/>
    </row>
    <row r="46" spans="1:9" ht="15" customHeight="1">
      <c r="A46" s="7">
        <f>SUM(A44)+1</f>
        <v>37</v>
      </c>
      <c r="B46" s="28" t="s">
        <v>4</v>
      </c>
      <c r="C46" s="6" t="s">
        <v>64</v>
      </c>
      <c r="D46" s="1" t="s">
        <v>14</v>
      </c>
      <c r="E46" s="6"/>
      <c r="F46" s="6"/>
      <c r="G46" s="22">
        <f>SUM(G47)+G59+G65</f>
        <v>2536.6999999999998</v>
      </c>
      <c r="H46" s="22">
        <f>SUM(H47)+H59+H65</f>
        <v>1683.1</v>
      </c>
      <c r="I46" s="22">
        <f>SUM(I47)+I59+I65</f>
        <v>1464.6</v>
      </c>
    </row>
    <row r="47" spans="1:9" ht="47.25" customHeight="1">
      <c r="A47" s="7">
        <f>SUM(A46)+1</f>
        <v>38</v>
      </c>
      <c r="B47" s="21" t="s">
        <v>30</v>
      </c>
      <c r="C47" s="6" t="s">
        <v>64</v>
      </c>
      <c r="D47" s="1" t="s">
        <v>19</v>
      </c>
      <c r="E47" s="6"/>
      <c r="F47" s="6"/>
      <c r="G47" s="23">
        <f>SUM(G48)</f>
        <v>1372.8</v>
      </c>
      <c r="H47" s="23">
        <f>SUM(H48)</f>
        <v>633.19999999999993</v>
      </c>
      <c r="I47" s="23">
        <f>SUM(I48)</f>
        <v>603.6</v>
      </c>
    </row>
    <row r="48" spans="1:9" ht="30.75" customHeight="1">
      <c r="A48" s="7">
        <f t="shared" ref="A48:A113" si="7">SUM(A47)+1</f>
        <v>39</v>
      </c>
      <c r="B48" s="2" t="s">
        <v>69</v>
      </c>
      <c r="C48" s="6" t="s">
        <v>64</v>
      </c>
      <c r="D48" s="6" t="s">
        <v>19</v>
      </c>
      <c r="E48" s="6" t="s">
        <v>96</v>
      </c>
      <c r="F48" s="6"/>
      <c r="G48" s="43">
        <f>SUM(G49)+G55</f>
        <v>1372.8</v>
      </c>
      <c r="H48" s="43">
        <f>SUM(H49)+H55</f>
        <v>633.19999999999993</v>
      </c>
      <c r="I48" s="43">
        <f>SUM(I49)+I55</f>
        <v>603.6</v>
      </c>
    </row>
    <row r="49" spans="1:9" ht="48" customHeight="1">
      <c r="A49" s="7">
        <f t="shared" si="7"/>
        <v>40</v>
      </c>
      <c r="B49" s="29" t="s">
        <v>135</v>
      </c>
      <c r="C49" s="6" t="s">
        <v>64</v>
      </c>
      <c r="D49" s="6" t="s">
        <v>19</v>
      </c>
      <c r="E49" s="6" t="s">
        <v>97</v>
      </c>
      <c r="F49" s="1"/>
      <c r="G49" s="43">
        <f>SUM(G50)</f>
        <v>1367.8</v>
      </c>
      <c r="H49" s="43">
        <f>SUM(H50)</f>
        <v>628.19999999999993</v>
      </c>
      <c r="I49" s="43">
        <f>SUM(I50)</f>
        <v>598.6</v>
      </c>
    </row>
    <row r="50" spans="1:9" ht="62.25" customHeight="1">
      <c r="A50" s="7">
        <f t="shared" si="7"/>
        <v>41</v>
      </c>
      <c r="B50" s="32" t="s">
        <v>158</v>
      </c>
      <c r="C50" s="6" t="s">
        <v>64</v>
      </c>
      <c r="D50" s="6" t="s">
        <v>19</v>
      </c>
      <c r="E50" s="6" t="s">
        <v>84</v>
      </c>
      <c r="F50" s="6"/>
      <c r="G50" s="43">
        <f>SUM(G51)+G53</f>
        <v>1367.8</v>
      </c>
      <c r="H50" s="43">
        <f>SUM(H51)+H53</f>
        <v>628.19999999999993</v>
      </c>
      <c r="I50" s="43">
        <f>SUM(I51)+I53</f>
        <v>598.6</v>
      </c>
    </row>
    <row r="51" spans="1:9" ht="16.5" customHeight="1">
      <c r="A51" s="7">
        <f t="shared" si="7"/>
        <v>42</v>
      </c>
      <c r="B51" s="12" t="s">
        <v>53</v>
      </c>
      <c r="C51" s="6" t="s">
        <v>64</v>
      </c>
      <c r="D51" s="8" t="s">
        <v>19</v>
      </c>
      <c r="E51" s="6" t="s">
        <v>84</v>
      </c>
      <c r="F51" s="6" t="s">
        <v>51</v>
      </c>
      <c r="G51" s="43">
        <f>SUM(G52)</f>
        <v>1366.8999999999999</v>
      </c>
      <c r="H51" s="43">
        <f>SUM(H52)</f>
        <v>627.29999999999995</v>
      </c>
      <c r="I51" s="43">
        <f>SUM(I52)</f>
        <v>597.70000000000005</v>
      </c>
    </row>
    <row r="52" spans="1:9" ht="30" customHeight="1">
      <c r="A52" s="7">
        <f t="shared" si="7"/>
        <v>43</v>
      </c>
      <c r="B52" s="12" t="s">
        <v>54</v>
      </c>
      <c r="C52" s="6" t="s">
        <v>64</v>
      </c>
      <c r="D52" s="6" t="s">
        <v>19</v>
      </c>
      <c r="E52" s="6" t="s">
        <v>84</v>
      </c>
      <c r="F52" s="6" t="s">
        <v>52</v>
      </c>
      <c r="G52" s="43">
        <f>1367.8-0.9</f>
        <v>1366.8999999999999</v>
      </c>
      <c r="H52" s="43">
        <v>627.29999999999995</v>
      </c>
      <c r="I52" s="43">
        <v>597.70000000000005</v>
      </c>
    </row>
    <row r="53" spans="1:9" ht="15" customHeight="1">
      <c r="A53" s="7">
        <f>SUM(A52)+1</f>
        <v>44</v>
      </c>
      <c r="B53" s="11" t="s">
        <v>57</v>
      </c>
      <c r="C53" s="6" t="s">
        <v>64</v>
      </c>
      <c r="D53" s="8" t="s">
        <v>19</v>
      </c>
      <c r="E53" s="6" t="s">
        <v>84</v>
      </c>
      <c r="F53" s="6" t="s">
        <v>55</v>
      </c>
      <c r="G53" s="9">
        <f>SUM(G54)</f>
        <v>0.9</v>
      </c>
      <c r="H53" s="9">
        <f>SUM(H54)</f>
        <v>0.9</v>
      </c>
      <c r="I53" s="9">
        <f>SUM(I54)</f>
        <v>0.9</v>
      </c>
    </row>
    <row r="54" spans="1:9" ht="15" customHeight="1">
      <c r="A54" s="7">
        <f t="shared" si="7"/>
        <v>45</v>
      </c>
      <c r="B54" s="11" t="s">
        <v>58</v>
      </c>
      <c r="C54" s="6" t="s">
        <v>64</v>
      </c>
      <c r="D54" s="8" t="s">
        <v>19</v>
      </c>
      <c r="E54" s="6" t="s">
        <v>84</v>
      </c>
      <c r="F54" s="6" t="s">
        <v>56</v>
      </c>
      <c r="G54" s="9">
        <v>0.9</v>
      </c>
      <c r="H54" s="9">
        <v>0.9</v>
      </c>
      <c r="I54" s="9">
        <v>0.9</v>
      </c>
    </row>
    <row r="55" spans="1:9" ht="49.5" customHeight="1">
      <c r="A55" s="7">
        <f>SUM(A54)+1</f>
        <v>46</v>
      </c>
      <c r="B55" s="29" t="s">
        <v>136</v>
      </c>
      <c r="C55" s="6" t="s">
        <v>64</v>
      </c>
      <c r="D55" s="6" t="s">
        <v>19</v>
      </c>
      <c r="E55" s="6" t="s">
        <v>128</v>
      </c>
      <c r="F55" s="1"/>
      <c r="G55" s="43">
        <f t="shared" ref="G55:I57" si="8">SUM(G56)</f>
        <v>5</v>
      </c>
      <c r="H55" s="43">
        <f t="shared" si="8"/>
        <v>5</v>
      </c>
      <c r="I55" s="43">
        <f t="shared" si="8"/>
        <v>5</v>
      </c>
    </row>
    <row r="56" spans="1:9" ht="65.25" customHeight="1">
      <c r="A56" s="7">
        <f>SUM(A55)+1</f>
        <v>47</v>
      </c>
      <c r="B56" s="2" t="s">
        <v>137</v>
      </c>
      <c r="C56" s="6" t="s">
        <v>64</v>
      </c>
      <c r="D56" s="6" t="s">
        <v>19</v>
      </c>
      <c r="E56" s="6" t="s">
        <v>129</v>
      </c>
      <c r="F56" s="6"/>
      <c r="G56" s="43">
        <f t="shared" si="8"/>
        <v>5</v>
      </c>
      <c r="H56" s="43">
        <f t="shared" si="8"/>
        <v>5</v>
      </c>
      <c r="I56" s="43">
        <f t="shared" si="8"/>
        <v>5</v>
      </c>
    </row>
    <row r="57" spans="1:9" ht="15" customHeight="1">
      <c r="A57" s="7">
        <f>SUM(A56)+1</f>
        <v>48</v>
      </c>
      <c r="B57" s="12" t="s">
        <v>53</v>
      </c>
      <c r="C57" s="6" t="s">
        <v>64</v>
      </c>
      <c r="D57" s="8" t="s">
        <v>19</v>
      </c>
      <c r="E57" s="6" t="s">
        <v>129</v>
      </c>
      <c r="F57" s="6" t="s">
        <v>51</v>
      </c>
      <c r="G57" s="9">
        <f t="shared" si="8"/>
        <v>5</v>
      </c>
      <c r="H57" s="9">
        <f t="shared" si="8"/>
        <v>5</v>
      </c>
      <c r="I57" s="9">
        <f t="shared" si="8"/>
        <v>5</v>
      </c>
    </row>
    <row r="58" spans="1:9" ht="30.75" customHeight="1">
      <c r="A58" s="7">
        <f>SUM(A57)+1</f>
        <v>49</v>
      </c>
      <c r="B58" s="12" t="s">
        <v>54</v>
      </c>
      <c r="C58" s="6" t="s">
        <v>64</v>
      </c>
      <c r="D58" s="6" t="s">
        <v>19</v>
      </c>
      <c r="E58" s="6" t="s">
        <v>129</v>
      </c>
      <c r="F58" s="6" t="s">
        <v>52</v>
      </c>
      <c r="G58" s="43">
        <v>5</v>
      </c>
      <c r="H58" s="43">
        <v>5</v>
      </c>
      <c r="I58" s="43">
        <v>5</v>
      </c>
    </row>
    <row r="59" spans="1:9" ht="36" customHeight="1">
      <c r="A59" s="7">
        <f>SUM(A58)+1</f>
        <v>50</v>
      </c>
      <c r="B59" s="30" t="s">
        <v>75</v>
      </c>
      <c r="C59" s="6" t="s">
        <v>64</v>
      </c>
      <c r="D59" s="1" t="s">
        <v>74</v>
      </c>
      <c r="E59" s="6"/>
      <c r="F59" s="6"/>
      <c r="G59" s="23">
        <f t="shared" ref="G59:I63" si="9">SUM(G60)</f>
        <v>1.5</v>
      </c>
      <c r="H59" s="23">
        <f t="shared" si="9"/>
        <v>1.5</v>
      </c>
      <c r="I59" s="23">
        <f t="shared" si="9"/>
        <v>1.5</v>
      </c>
    </row>
    <row r="60" spans="1:9" ht="30.75" customHeight="1">
      <c r="A60" s="7">
        <f t="shared" si="7"/>
        <v>51</v>
      </c>
      <c r="B60" s="2" t="s">
        <v>69</v>
      </c>
      <c r="C60" s="6" t="s">
        <v>64</v>
      </c>
      <c r="D60" s="6" t="s">
        <v>74</v>
      </c>
      <c r="E60" s="6" t="s">
        <v>96</v>
      </c>
      <c r="F60" s="6"/>
      <c r="G60" s="31">
        <f t="shared" si="9"/>
        <v>1.5</v>
      </c>
      <c r="H60" s="31">
        <f t="shared" si="9"/>
        <v>1.5</v>
      </c>
      <c r="I60" s="31">
        <f t="shared" si="9"/>
        <v>1.5</v>
      </c>
    </row>
    <row r="61" spans="1:9" ht="48" customHeight="1">
      <c r="A61" s="7">
        <f t="shared" si="7"/>
        <v>52</v>
      </c>
      <c r="B61" s="29" t="s">
        <v>135</v>
      </c>
      <c r="C61" s="6" t="s">
        <v>64</v>
      </c>
      <c r="D61" s="6" t="s">
        <v>74</v>
      </c>
      <c r="E61" s="6" t="s">
        <v>97</v>
      </c>
      <c r="F61" s="6"/>
      <c r="G61" s="31">
        <f t="shared" si="9"/>
        <v>1.5</v>
      </c>
      <c r="H61" s="31">
        <f t="shared" si="9"/>
        <v>1.5</v>
      </c>
      <c r="I61" s="31">
        <f t="shared" si="9"/>
        <v>1.5</v>
      </c>
    </row>
    <row r="62" spans="1:9" ht="77.25" customHeight="1">
      <c r="A62" s="7">
        <f t="shared" si="7"/>
        <v>53</v>
      </c>
      <c r="B62" s="32" t="s">
        <v>138</v>
      </c>
      <c r="C62" s="6" t="s">
        <v>64</v>
      </c>
      <c r="D62" s="6" t="s">
        <v>74</v>
      </c>
      <c r="E62" s="6" t="s">
        <v>98</v>
      </c>
      <c r="F62" s="6"/>
      <c r="G62" s="31">
        <f t="shared" si="9"/>
        <v>1.5</v>
      </c>
      <c r="H62" s="31">
        <f t="shared" si="9"/>
        <v>1.5</v>
      </c>
      <c r="I62" s="31">
        <f t="shared" si="9"/>
        <v>1.5</v>
      </c>
    </row>
    <row r="63" spans="1:9" ht="15" customHeight="1">
      <c r="A63" s="7">
        <f t="shared" si="7"/>
        <v>54</v>
      </c>
      <c r="B63" s="11" t="s">
        <v>61</v>
      </c>
      <c r="C63" s="6" t="s">
        <v>64</v>
      </c>
      <c r="D63" s="6" t="s">
        <v>74</v>
      </c>
      <c r="E63" s="6" t="s">
        <v>98</v>
      </c>
      <c r="F63" s="6" t="s">
        <v>60</v>
      </c>
      <c r="G63" s="31">
        <f t="shared" si="9"/>
        <v>1.5</v>
      </c>
      <c r="H63" s="31">
        <f t="shared" si="9"/>
        <v>1.5</v>
      </c>
      <c r="I63" s="31">
        <f t="shared" si="9"/>
        <v>1.5</v>
      </c>
    </row>
    <row r="64" spans="1:9" ht="15" customHeight="1">
      <c r="A64" s="7">
        <f t="shared" si="7"/>
        <v>55</v>
      </c>
      <c r="B64" s="11" t="s">
        <v>62</v>
      </c>
      <c r="C64" s="6" t="s">
        <v>64</v>
      </c>
      <c r="D64" s="6" t="s">
        <v>74</v>
      </c>
      <c r="E64" s="6" t="s">
        <v>98</v>
      </c>
      <c r="F64" s="6" t="s">
        <v>28</v>
      </c>
      <c r="G64" s="31">
        <v>1.5</v>
      </c>
      <c r="H64" s="31">
        <v>1.5</v>
      </c>
      <c r="I64" s="31">
        <v>1.5</v>
      </c>
    </row>
    <row r="65" spans="1:9" ht="15" customHeight="1">
      <c r="A65" s="7">
        <f t="shared" si="7"/>
        <v>56</v>
      </c>
      <c r="B65" s="27" t="s">
        <v>31</v>
      </c>
      <c r="C65" s="6" t="s">
        <v>64</v>
      </c>
      <c r="D65" s="1" t="s">
        <v>22</v>
      </c>
      <c r="E65" s="6"/>
      <c r="F65" s="6"/>
      <c r="G65" s="33">
        <f t="shared" ref="G65:I66" si="10">SUM(G66)</f>
        <v>1162.4000000000001</v>
      </c>
      <c r="H65" s="33">
        <f t="shared" si="10"/>
        <v>1048.4000000000001</v>
      </c>
      <c r="I65" s="33">
        <f t="shared" si="10"/>
        <v>859.5</v>
      </c>
    </row>
    <row r="66" spans="1:9" ht="33" customHeight="1">
      <c r="A66" s="7">
        <f t="shared" si="7"/>
        <v>57</v>
      </c>
      <c r="B66" s="2" t="s">
        <v>69</v>
      </c>
      <c r="C66" s="6" t="s">
        <v>64</v>
      </c>
      <c r="D66" s="6" t="s">
        <v>22</v>
      </c>
      <c r="E66" s="6" t="s">
        <v>96</v>
      </c>
      <c r="F66" s="6"/>
      <c r="G66" s="31">
        <f t="shared" si="10"/>
        <v>1162.4000000000001</v>
      </c>
      <c r="H66" s="31">
        <f t="shared" si="10"/>
        <v>1048.4000000000001</v>
      </c>
      <c r="I66" s="31">
        <f t="shared" si="10"/>
        <v>859.5</v>
      </c>
    </row>
    <row r="67" spans="1:9" ht="45.75" customHeight="1">
      <c r="A67" s="7">
        <f t="shared" si="7"/>
        <v>58</v>
      </c>
      <c r="B67" s="29" t="s">
        <v>135</v>
      </c>
      <c r="C67" s="6" t="s">
        <v>64</v>
      </c>
      <c r="D67" s="6" t="s">
        <v>22</v>
      </c>
      <c r="E67" s="6" t="s">
        <v>97</v>
      </c>
      <c r="F67" s="6"/>
      <c r="G67" s="31">
        <f>SUM(G68+G71)</f>
        <v>1162.4000000000001</v>
      </c>
      <c r="H67" s="31">
        <f t="shared" ref="H67:I67" si="11">SUM(H68+H71)</f>
        <v>1048.4000000000001</v>
      </c>
      <c r="I67" s="31">
        <f t="shared" si="11"/>
        <v>859.5</v>
      </c>
    </row>
    <row r="68" spans="1:9" ht="33" customHeight="1">
      <c r="A68" s="7">
        <f t="shared" si="7"/>
        <v>59</v>
      </c>
      <c r="B68" s="2" t="s">
        <v>72</v>
      </c>
      <c r="C68" s="6" t="s">
        <v>64</v>
      </c>
      <c r="D68" s="6" t="s">
        <v>22</v>
      </c>
      <c r="E68" s="6" t="s">
        <v>99</v>
      </c>
      <c r="F68" s="6"/>
      <c r="G68" s="31">
        <f t="shared" ref="G68:I69" si="12">SUM(G69)</f>
        <v>1162.4000000000001</v>
      </c>
      <c r="H68" s="31">
        <f t="shared" si="12"/>
        <v>1048.4000000000001</v>
      </c>
      <c r="I68" s="31">
        <f t="shared" si="12"/>
        <v>859.5</v>
      </c>
    </row>
    <row r="69" spans="1:9" ht="45.75" customHeight="1">
      <c r="A69" s="7">
        <f t="shared" si="7"/>
        <v>60</v>
      </c>
      <c r="B69" s="10" t="s">
        <v>46</v>
      </c>
      <c r="C69" s="6" t="s">
        <v>64</v>
      </c>
      <c r="D69" s="6" t="s">
        <v>22</v>
      </c>
      <c r="E69" s="6" t="s">
        <v>99</v>
      </c>
      <c r="F69" s="6" t="s">
        <v>44</v>
      </c>
      <c r="G69" s="31">
        <f t="shared" si="12"/>
        <v>1162.4000000000001</v>
      </c>
      <c r="H69" s="31">
        <f t="shared" si="12"/>
        <v>1048.4000000000001</v>
      </c>
      <c r="I69" s="31">
        <f t="shared" si="12"/>
        <v>859.5</v>
      </c>
    </row>
    <row r="70" spans="1:9" ht="16.5" customHeight="1">
      <c r="A70" s="7">
        <f t="shared" si="7"/>
        <v>61</v>
      </c>
      <c r="B70" s="10" t="s">
        <v>47</v>
      </c>
      <c r="C70" s="6" t="s">
        <v>64</v>
      </c>
      <c r="D70" s="6" t="s">
        <v>22</v>
      </c>
      <c r="E70" s="6" t="s">
        <v>99</v>
      </c>
      <c r="F70" s="6" t="s">
        <v>45</v>
      </c>
      <c r="G70" s="31">
        <v>1162.4000000000001</v>
      </c>
      <c r="H70" s="31">
        <v>1048.4000000000001</v>
      </c>
      <c r="I70" s="31">
        <v>859.5</v>
      </c>
    </row>
    <row r="71" spans="1:9" ht="61.5" customHeight="1">
      <c r="A71" s="7">
        <f t="shared" si="7"/>
        <v>62</v>
      </c>
      <c r="B71" s="10" t="s">
        <v>139</v>
      </c>
      <c r="C71" s="6" t="s">
        <v>64</v>
      </c>
      <c r="D71" s="6" t="s">
        <v>22</v>
      </c>
      <c r="E71" s="6" t="s">
        <v>98</v>
      </c>
      <c r="F71" s="6"/>
      <c r="G71" s="31">
        <f t="shared" ref="G71:I72" si="13">SUM(G72)</f>
        <v>0</v>
      </c>
      <c r="H71" s="31">
        <f t="shared" si="13"/>
        <v>0</v>
      </c>
      <c r="I71" s="31">
        <f t="shared" si="13"/>
        <v>0</v>
      </c>
    </row>
    <row r="72" spans="1:9" ht="15" customHeight="1">
      <c r="A72" s="7">
        <f t="shared" si="7"/>
        <v>63</v>
      </c>
      <c r="B72" s="11" t="s">
        <v>61</v>
      </c>
      <c r="C72" s="6" t="s">
        <v>64</v>
      </c>
      <c r="D72" s="6" t="s">
        <v>22</v>
      </c>
      <c r="E72" s="6" t="s">
        <v>98</v>
      </c>
      <c r="F72" s="6" t="s">
        <v>60</v>
      </c>
      <c r="G72" s="31">
        <f t="shared" si="13"/>
        <v>0</v>
      </c>
      <c r="H72" s="31">
        <f t="shared" si="13"/>
        <v>0</v>
      </c>
      <c r="I72" s="31">
        <f t="shared" si="13"/>
        <v>0</v>
      </c>
    </row>
    <row r="73" spans="1:9" ht="15" customHeight="1">
      <c r="A73" s="7">
        <f t="shared" si="7"/>
        <v>64</v>
      </c>
      <c r="B73" s="11" t="s">
        <v>62</v>
      </c>
      <c r="C73" s="6" t="s">
        <v>64</v>
      </c>
      <c r="D73" s="6" t="s">
        <v>22</v>
      </c>
      <c r="E73" s="6" t="s">
        <v>98</v>
      </c>
      <c r="F73" s="6" t="s">
        <v>28</v>
      </c>
      <c r="G73" s="31">
        <v>0</v>
      </c>
      <c r="H73" s="31">
        <v>0</v>
      </c>
      <c r="I73" s="31">
        <v>0</v>
      </c>
    </row>
    <row r="74" spans="1:9" ht="15" customHeight="1">
      <c r="A74" s="7">
        <f t="shared" si="7"/>
        <v>65</v>
      </c>
      <c r="B74" s="30" t="s">
        <v>76</v>
      </c>
      <c r="C74" s="6" t="s">
        <v>64</v>
      </c>
      <c r="D74" s="1" t="s">
        <v>23</v>
      </c>
      <c r="E74" s="1"/>
      <c r="F74" s="1"/>
      <c r="G74" s="33">
        <f>SUM(G75+G81+G90)</f>
        <v>247.8</v>
      </c>
      <c r="H74" s="33">
        <f>SUM(H75+H81+H90)</f>
        <v>13</v>
      </c>
      <c r="I74" s="33">
        <f>SUM(I75+I81+I90)</f>
        <v>13</v>
      </c>
    </row>
    <row r="75" spans="1:9" ht="18.75" customHeight="1">
      <c r="A75" s="7">
        <f t="shared" si="7"/>
        <v>66</v>
      </c>
      <c r="B75" s="30" t="s">
        <v>123</v>
      </c>
      <c r="C75" s="6" t="s">
        <v>64</v>
      </c>
      <c r="D75" s="1" t="s">
        <v>3</v>
      </c>
      <c r="E75" s="6"/>
      <c r="F75" s="6"/>
      <c r="G75" s="33">
        <f t="shared" ref="G75:I76" si="14">SUM(G76)</f>
        <v>1.5</v>
      </c>
      <c r="H75" s="33">
        <f t="shared" si="14"/>
        <v>1.5</v>
      </c>
      <c r="I75" s="33">
        <f t="shared" si="14"/>
        <v>1.5</v>
      </c>
    </row>
    <row r="76" spans="1:9" ht="33.75" customHeight="1">
      <c r="A76" s="7">
        <f t="shared" si="7"/>
        <v>67</v>
      </c>
      <c r="B76" s="2" t="s">
        <v>69</v>
      </c>
      <c r="C76" s="6" t="s">
        <v>64</v>
      </c>
      <c r="D76" s="6" t="s">
        <v>3</v>
      </c>
      <c r="E76" s="6" t="s">
        <v>96</v>
      </c>
      <c r="F76" s="6"/>
      <c r="G76" s="43">
        <f t="shared" si="14"/>
        <v>1.5</v>
      </c>
      <c r="H76" s="43">
        <f t="shared" si="14"/>
        <v>1.5</v>
      </c>
      <c r="I76" s="43">
        <f t="shared" si="14"/>
        <v>1.5</v>
      </c>
    </row>
    <row r="77" spans="1:9" ht="59.25" customHeight="1">
      <c r="A77" s="7">
        <f t="shared" si="7"/>
        <v>68</v>
      </c>
      <c r="B77" s="34" t="s">
        <v>140</v>
      </c>
      <c r="C77" s="6" t="s">
        <v>64</v>
      </c>
      <c r="D77" s="6" t="s">
        <v>3</v>
      </c>
      <c r="E77" s="6" t="s">
        <v>100</v>
      </c>
      <c r="F77" s="6"/>
      <c r="G77" s="43">
        <f t="shared" ref="G77:I79" si="15">G78</f>
        <v>1.5</v>
      </c>
      <c r="H77" s="43">
        <f t="shared" si="15"/>
        <v>1.5</v>
      </c>
      <c r="I77" s="43">
        <f t="shared" si="15"/>
        <v>1.5</v>
      </c>
    </row>
    <row r="78" spans="1:9" ht="78.75" customHeight="1">
      <c r="A78" s="7">
        <f t="shared" si="7"/>
        <v>69</v>
      </c>
      <c r="B78" s="35" t="s">
        <v>147</v>
      </c>
      <c r="C78" s="6" t="s">
        <v>64</v>
      </c>
      <c r="D78" s="6" t="s">
        <v>3</v>
      </c>
      <c r="E78" s="6" t="s">
        <v>101</v>
      </c>
      <c r="F78" s="6"/>
      <c r="G78" s="43">
        <f t="shared" si="15"/>
        <v>1.5</v>
      </c>
      <c r="H78" s="43">
        <f t="shared" si="15"/>
        <v>1.5</v>
      </c>
      <c r="I78" s="43">
        <f t="shared" si="15"/>
        <v>1.5</v>
      </c>
    </row>
    <row r="79" spans="1:9" ht="15" customHeight="1">
      <c r="A79" s="7">
        <f t="shared" si="7"/>
        <v>70</v>
      </c>
      <c r="B79" s="11" t="s">
        <v>53</v>
      </c>
      <c r="C79" s="6" t="s">
        <v>64</v>
      </c>
      <c r="D79" s="6" t="s">
        <v>3</v>
      </c>
      <c r="E79" s="6" t="s">
        <v>101</v>
      </c>
      <c r="F79" s="6" t="s">
        <v>51</v>
      </c>
      <c r="G79" s="43">
        <f t="shared" si="15"/>
        <v>1.5</v>
      </c>
      <c r="H79" s="43">
        <f t="shared" si="15"/>
        <v>1.5</v>
      </c>
      <c r="I79" s="43">
        <f t="shared" si="15"/>
        <v>1.5</v>
      </c>
    </row>
    <row r="80" spans="1:9" ht="29.25" customHeight="1">
      <c r="A80" s="7">
        <f t="shared" si="7"/>
        <v>71</v>
      </c>
      <c r="B80" s="12" t="s">
        <v>54</v>
      </c>
      <c r="C80" s="6" t="s">
        <v>64</v>
      </c>
      <c r="D80" s="6" t="s">
        <v>3</v>
      </c>
      <c r="E80" s="6" t="s">
        <v>101</v>
      </c>
      <c r="F80" s="6" t="s">
        <v>52</v>
      </c>
      <c r="G80" s="43">
        <v>1.5</v>
      </c>
      <c r="H80" s="43">
        <v>1.5</v>
      </c>
      <c r="I80" s="43">
        <v>1.5</v>
      </c>
    </row>
    <row r="81" spans="1:9" ht="31.5" customHeight="1">
      <c r="A81" s="7">
        <f t="shared" si="7"/>
        <v>72</v>
      </c>
      <c r="B81" s="21" t="s">
        <v>124</v>
      </c>
      <c r="C81" s="6" t="s">
        <v>64</v>
      </c>
      <c r="D81" s="1" t="s">
        <v>25</v>
      </c>
      <c r="E81" s="6"/>
      <c r="F81" s="6"/>
      <c r="G81" s="23">
        <f t="shared" ref="G81:I82" si="16">G82</f>
        <v>243.3</v>
      </c>
      <c r="H81" s="23">
        <f t="shared" si="16"/>
        <v>8.5</v>
      </c>
      <c r="I81" s="23">
        <f t="shared" si="16"/>
        <v>8.5</v>
      </c>
    </row>
    <row r="82" spans="1:9" ht="30.75" customHeight="1">
      <c r="A82" s="7">
        <f t="shared" si="7"/>
        <v>73</v>
      </c>
      <c r="B82" s="2" t="s">
        <v>69</v>
      </c>
      <c r="C82" s="6" t="s">
        <v>64</v>
      </c>
      <c r="D82" s="6" t="s">
        <v>25</v>
      </c>
      <c r="E82" s="6" t="s">
        <v>96</v>
      </c>
      <c r="F82" s="6"/>
      <c r="G82" s="43">
        <f t="shared" si="16"/>
        <v>243.3</v>
      </c>
      <c r="H82" s="43">
        <f t="shared" si="16"/>
        <v>8.5</v>
      </c>
      <c r="I82" s="43">
        <f t="shared" si="16"/>
        <v>8.5</v>
      </c>
    </row>
    <row r="83" spans="1:9" ht="60.75" customHeight="1">
      <c r="A83" s="7">
        <f t="shared" si="7"/>
        <v>74</v>
      </c>
      <c r="B83" s="34" t="s">
        <v>141</v>
      </c>
      <c r="C83" s="6" t="s">
        <v>64</v>
      </c>
      <c r="D83" s="6" t="s">
        <v>25</v>
      </c>
      <c r="E83" s="6" t="s">
        <v>100</v>
      </c>
      <c r="F83" s="6"/>
      <c r="G83" s="43">
        <f>G84+G87</f>
        <v>243.3</v>
      </c>
      <c r="H83" s="43">
        <f t="shared" ref="H83:I83" si="17">H84+H87</f>
        <v>8.5</v>
      </c>
      <c r="I83" s="43">
        <f t="shared" si="17"/>
        <v>8.5</v>
      </c>
    </row>
    <row r="84" spans="1:9" ht="78" customHeight="1">
      <c r="A84" s="7">
        <f t="shared" si="7"/>
        <v>75</v>
      </c>
      <c r="B84" s="36" t="s">
        <v>142</v>
      </c>
      <c r="C84" s="6" t="s">
        <v>64</v>
      </c>
      <c r="D84" s="6" t="s">
        <v>25</v>
      </c>
      <c r="E84" s="6" t="s">
        <v>102</v>
      </c>
      <c r="F84" s="6"/>
      <c r="G84" s="43">
        <f>+G85</f>
        <v>239.8</v>
      </c>
      <c r="H84" s="43">
        <f>+H85</f>
        <v>5</v>
      </c>
      <c r="I84" s="43">
        <f>+I85</f>
        <v>5</v>
      </c>
    </row>
    <row r="85" spans="1:9" ht="15.75" customHeight="1">
      <c r="A85" s="7">
        <f t="shared" si="7"/>
        <v>76</v>
      </c>
      <c r="B85" s="11" t="s">
        <v>53</v>
      </c>
      <c r="C85" s="6" t="s">
        <v>64</v>
      </c>
      <c r="D85" s="6" t="s">
        <v>25</v>
      </c>
      <c r="E85" s="6" t="s">
        <v>102</v>
      </c>
      <c r="F85" s="6" t="s">
        <v>51</v>
      </c>
      <c r="G85" s="43">
        <f>G86</f>
        <v>239.8</v>
      </c>
      <c r="H85" s="43">
        <f>H86</f>
        <v>5</v>
      </c>
      <c r="I85" s="43">
        <f>I86</f>
        <v>5</v>
      </c>
    </row>
    <row r="86" spans="1:9" ht="15.75" customHeight="1">
      <c r="A86" s="7">
        <f t="shared" si="7"/>
        <v>77</v>
      </c>
      <c r="B86" s="12" t="s">
        <v>54</v>
      </c>
      <c r="C86" s="6" t="s">
        <v>64</v>
      </c>
      <c r="D86" s="6" t="s">
        <v>25</v>
      </c>
      <c r="E86" s="6" t="s">
        <v>102</v>
      </c>
      <c r="F86" s="6" t="s">
        <v>52</v>
      </c>
      <c r="G86" s="43">
        <f>243.3-3.5</f>
        <v>239.8</v>
      </c>
      <c r="H86" s="43">
        <v>5</v>
      </c>
      <c r="I86" s="43">
        <v>5</v>
      </c>
    </row>
    <row r="87" spans="1:9" s="24" customFormat="1" ht="61.5" customHeight="1">
      <c r="A87" s="7">
        <f t="shared" si="7"/>
        <v>78</v>
      </c>
      <c r="B87" s="36" t="s">
        <v>143</v>
      </c>
      <c r="C87" s="6" t="s">
        <v>64</v>
      </c>
      <c r="D87" s="6" t="s">
        <v>25</v>
      </c>
      <c r="E87" s="6" t="s">
        <v>113</v>
      </c>
      <c r="F87" s="6"/>
      <c r="G87" s="31">
        <f>+G88</f>
        <v>3.5</v>
      </c>
      <c r="H87" s="31">
        <f>+H88</f>
        <v>3.5</v>
      </c>
      <c r="I87" s="31">
        <f>+I88</f>
        <v>3.5</v>
      </c>
    </row>
    <row r="88" spans="1:9" s="24" customFormat="1" ht="15" customHeight="1">
      <c r="A88" s="7">
        <f t="shared" si="7"/>
        <v>79</v>
      </c>
      <c r="B88" s="11" t="s">
        <v>53</v>
      </c>
      <c r="C88" s="6" t="s">
        <v>64</v>
      </c>
      <c r="D88" s="6" t="s">
        <v>25</v>
      </c>
      <c r="E88" s="6" t="s">
        <v>113</v>
      </c>
      <c r="F88" s="6" t="s">
        <v>51</v>
      </c>
      <c r="G88" s="31">
        <f>G89</f>
        <v>3.5</v>
      </c>
      <c r="H88" s="31">
        <f>H89</f>
        <v>3.5</v>
      </c>
      <c r="I88" s="31">
        <f>I89</f>
        <v>3.5</v>
      </c>
    </row>
    <row r="89" spans="1:9" s="24" customFormat="1" ht="33.75" customHeight="1">
      <c r="A89" s="7">
        <f t="shared" si="7"/>
        <v>80</v>
      </c>
      <c r="B89" s="12" t="s">
        <v>54</v>
      </c>
      <c r="C89" s="6" t="s">
        <v>64</v>
      </c>
      <c r="D89" s="6" t="s">
        <v>25</v>
      </c>
      <c r="E89" s="6" t="s">
        <v>113</v>
      </c>
      <c r="F89" s="6" t="s">
        <v>52</v>
      </c>
      <c r="G89" s="31">
        <v>3.5</v>
      </c>
      <c r="H89" s="31">
        <v>3.5</v>
      </c>
      <c r="I89" s="31">
        <v>3.5</v>
      </c>
    </row>
    <row r="90" spans="1:9" ht="30.75" customHeight="1">
      <c r="A90" s="7">
        <f t="shared" si="7"/>
        <v>81</v>
      </c>
      <c r="B90" s="21" t="s">
        <v>83</v>
      </c>
      <c r="C90" s="6" t="s">
        <v>64</v>
      </c>
      <c r="D90" s="1" t="s">
        <v>82</v>
      </c>
      <c r="E90" s="6"/>
      <c r="F90" s="6"/>
      <c r="G90" s="23">
        <f>G93</f>
        <v>3</v>
      </c>
      <c r="H90" s="23">
        <f>H93</f>
        <v>3</v>
      </c>
      <c r="I90" s="23">
        <f>I93</f>
        <v>3</v>
      </c>
    </row>
    <row r="91" spans="1:9" ht="31.5" customHeight="1">
      <c r="A91" s="7">
        <f t="shared" si="7"/>
        <v>82</v>
      </c>
      <c r="B91" s="2" t="s">
        <v>69</v>
      </c>
      <c r="C91" s="6" t="s">
        <v>64</v>
      </c>
      <c r="D91" s="6" t="s">
        <v>82</v>
      </c>
      <c r="E91" s="6" t="s">
        <v>96</v>
      </c>
      <c r="F91" s="6"/>
      <c r="G91" s="43">
        <f t="shared" ref="G91:I92" si="18">G92</f>
        <v>3</v>
      </c>
      <c r="H91" s="43">
        <f t="shared" si="18"/>
        <v>3</v>
      </c>
      <c r="I91" s="43">
        <f t="shared" si="18"/>
        <v>3</v>
      </c>
    </row>
    <row r="92" spans="1:9" ht="48" customHeight="1">
      <c r="A92" s="7">
        <f t="shared" si="7"/>
        <v>83</v>
      </c>
      <c r="B92" s="34" t="s">
        <v>144</v>
      </c>
      <c r="C92" s="6" t="s">
        <v>64</v>
      </c>
      <c r="D92" s="6" t="s">
        <v>82</v>
      </c>
      <c r="E92" s="6" t="s">
        <v>125</v>
      </c>
      <c r="F92" s="6"/>
      <c r="G92" s="43">
        <f t="shared" si="18"/>
        <v>3</v>
      </c>
      <c r="H92" s="43">
        <f t="shared" si="18"/>
        <v>3</v>
      </c>
      <c r="I92" s="43">
        <f t="shared" si="18"/>
        <v>3</v>
      </c>
    </row>
    <row r="93" spans="1:9" ht="79.5" customHeight="1">
      <c r="A93" s="7">
        <f t="shared" si="7"/>
        <v>84</v>
      </c>
      <c r="B93" s="35" t="s">
        <v>145</v>
      </c>
      <c r="C93" s="6" t="s">
        <v>64</v>
      </c>
      <c r="D93" s="6" t="s">
        <v>82</v>
      </c>
      <c r="E93" s="6" t="s">
        <v>126</v>
      </c>
      <c r="F93" s="6"/>
      <c r="G93" s="43">
        <f>+G94</f>
        <v>3</v>
      </c>
      <c r="H93" s="43">
        <f>+H94</f>
        <v>3</v>
      </c>
      <c r="I93" s="43">
        <f>+I94</f>
        <v>3</v>
      </c>
    </row>
    <row r="94" spans="1:9" ht="15" customHeight="1">
      <c r="A94" s="7">
        <f t="shared" si="7"/>
        <v>85</v>
      </c>
      <c r="B94" s="11" t="s">
        <v>53</v>
      </c>
      <c r="C94" s="6" t="s">
        <v>64</v>
      </c>
      <c r="D94" s="6" t="s">
        <v>82</v>
      </c>
      <c r="E94" s="6" t="s">
        <v>126</v>
      </c>
      <c r="F94" s="6" t="s">
        <v>51</v>
      </c>
      <c r="G94" s="43">
        <f>G95</f>
        <v>3</v>
      </c>
      <c r="H94" s="43">
        <f>H95</f>
        <v>3</v>
      </c>
      <c r="I94" s="43">
        <f>I95</f>
        <v>3</v>
      </c>
    </row>
    <row r="95" spans="1:9" ht="33" customHeight="1">
      <c r="A95" s="7">
        <f t="shared" si="7"/>
        <v>86</v>
      </c>
      <c r="B95" s="12" t="s">
        <v>54</v>
      </c>
      <c r="C95" s="6" t="s">
        <v>64</v>
      </c>
      <c r="D95" s="6" t="s">
        <v>82</v>
      </c>
      <c r="E95" s="6" t="s">
        <v>126</v>
      </c>
      <c r="F95" s="6" t="s">
        <v>52</v>
      </c>
      <c r="G95" s="43">
        <v>3</v>
      </c>
      <c r="H95" s="43">
        <v>3</v>
      </c>
      <c r="I95" s="43">
        <v>3</v>
      </c>
    </row>
    <row r="96" spans="1:9" ht="15" customHeight="1">
      <c r="A96" s="7">
        <f t="shared" si="7"/>
        <v>87</v>
      </c>
      <c r="B96" s="21" t="s">
        <v>77</v>
      </c>
      <c r="C96" s="6" t="s">
        <v>64</v>
      </c>
      <c r="D96" s="1" t="s">
        <v>26</v>
      </c>
      <c r="E96" s="1"/>
      <c r="F96" s="1"/>
      <c r="G96" s="23">
        <f t="shared" ref="G96:I101" si="19">G97</f>
        <v>605.4</v>
      </c>
      <c r="H96" s="23">
        <f t="shared" si="19"/>
        <v>617.79999999999995</v>
      </c>
      <c r="I96" s="23">
        <f t="shared" si="19"/>
        <v>639.29999999999995</v>
      </c>
    </row>
    <row r="97" spans="1:9" ht="15" customHeight="1">
      <c r="A97" s="7">
        <f t="shared" si="7"/>
        <v>88</v>
      </c>
      <c r="B97" s="21" t="s">
        <v>166</v>
      </c>
      <c r="C97" s="6" t="s">
        <v>64</v>
      </c>
      <c r="D97" s="1" t="s">
        <v>27</v>
      </c>
      <c r="E97" s="6"/>
      <c r="F97" s="6"/>
      <c r="G97" s="23">
        <f t="shared" si="19"/>
        <v>605.4</v>
      </c>
      <c r="H97" s="23">
        <f t="shared" si="19"/>
        <v>617.79999999999995</v>
      </c>
      <c r="I97" s="23">
        <f t="shared" si="19"/>
        <v>639.29999999999995</v>
      </c>
    </row>
    <row r="98" spans="1:9" ht="30.75" customHeight="1">
      <c r="A98" s="7">
        <f t="shared" si="7"/>
        <v>89</v>
      </c>
      <c r="B98" s="2" t="s">
        <v>69</v>
      </c>
      <c r="C98" s="6" t="s">
        <v>64</v>
      </c>
      <c r="D98" s="6" t="s">
        <v>27</v>
      </c>
      <c r="E98" s="6" t="s">
        <v>96</v>
      </c>
      <c r="F98" s="6"/>
      <c r="G98" s="43">
        <f t="shared" si="19"/>
        <v>605.4</v>
      </c>
      <c r="H98" s="43">
        <f t="shared" si="19"/>
        <v>617.79999999999995</v>
      </c>
      <c r="I98" s="43">
        <f t="shared" si="19"/>
        <v>639.29999999999995</v>
      </c>
    </row>
    <row r="99" spans="1:9" ht="45.75" customHeight="1">
      <c r="A99" s="7">
        <f t="shared" si="7"/>
        <v>90</v>
      </c>
      <c r="B99" s="29" t="s">
        <v>148</v>
      </c>
      <c r="C99" s="6" t="s">
        <v>64</v>
      </c>
      <c r="D99" s="6" t="s">
        <v>27</v>
      </c>
      <c r="E99" s="6" t="s">
        <v>103</v>
      </c>
      <c r="F99" s="6"/>
      <c r="G99" s="43">
        <f>SUM(G100)</f>
        <v>605.4</v>
      </c>
      <c r="H99" s="43">
        <f t="shared" ref="H99:I99" si="20">SUM(H100)</f>
        <v>617.79999999999995</v>
      </c>
      <c r="I99" s="43">
        <f t="shared" si="20"/>
        <v>639.29999999999995</v>
      </c>
    </row>
    <row r="100" spans="1:9" ht="62.25" customHeight="1">
      <c r="A100" s="7">
        <f>SUM(A99)+1</f>
        <v>91</v>
      </c>
      <c r="B100" s="37" t="s">
        <v>160</v>
      </c>
      <c r="C100" s="6" t="s">
        <v>64</v>
      </c>
      <c r="D100" s="6" t="s">
        <v>27</v>
      </c>
      <c r="E100" s="6" t="s">
        <v>104</v>
      </c>
      <c r="F100" s="6"/>
      <c r="G100" s="43">
        <f t="shared" si="19"/>
        <v>605.4</v>
      </c>
      <c r="H100" s="43">
        <f t="shared" si="19"/>
        <v>617.79999999999995</v>
      </c>
      <c r="I100" s="43">
        <f t="shared" si="19"/>
        <v>639.29999999999995</v>
      </c>
    </row>
    <row r="101" spans="1:9" ht="15" customHeight="1">
      <c r="A101" s="7">
        <f t="shared" si="7"/>
        <v>92</v>
      </c>
      <c r="B101" s="12" t="s">
        <v>53</v>
      </c>
      <c r="C101" s="6" t="s">
        <v>64</v>
      </c>
      <c r="D101" s="6" t="s">
        <v>27</v>
      </c>
      <c r="E101" s="6" t="s">
        <v>104</v>
      </c>
      <c r="F101" s="6" t="s">
        <v>51</v>
      </c>
      <c r="G101" s="43">
        <f t="shared" si="19"/>
        <v>605.4</v>
      </c>
      <c r="H101" s="43">
        <f t="shared" si="19"/>
        <v>617.79999999999995</v>
      </c>
      <c r="I101" s="43">
        <f t="shared" si="19"/>
        <v>639.29999999999995</v>
      </c>
    </row>
    <row r="102" spans="1:9" ht="33" customHeight="1">
      <c r="A102" s="7">
        <f t="shared" si="7"/>
        <v>93</v>
      </c>
      <c r="B102" s="12" t="s">
        <v>54</v>
      </c>
      <c r="C102" s="6" t="s">
        <v>64</v>
      </c>
      <c r="D102" s="6" t="s">
        <v>27</v>
      </c>
      <c r="E102" s="6" t="s">
        <v>104</v>
      </c>
      <c r="F102" s="6" t="s">
        <v>52</v>
      </c>
      <c r="G102" s="43">
        <v>605.4</v>
      </c>
      <c r="H102" s="43">
        <v>617.79999999999995</v>
      </c>
      <c r="I102" s="43">
        <v>639.29999999999995</v>
      </c>
    </row>
    <row r="103" spans="1:9" ht="15" customHeight="1">
      <c r="A103" s="7">
        <f t="shared" si="7"/>
        <v>94</v>
      </c>
      <c r="B103" s="21" t="s">
        <v>78</v>
      </c>
      <c r="C103" s="1" t="s">
        <v>64</v>
      </c>
      <c r="D103" s="1" t="s">
        <v>32</v>
      </c>
      <c r="E103" s="1"/>
      <c r="F103" s="1"/>
      <c r="G103" s="23">
        <f>G104+G110+G123</f>
        <v>3860.4</v>
      </c>
      <c r="H103" s="23">
        <f>H104+H110+H123</f>
        <v>1815</v>
      </c>
      <c r="I103" s="23">
        <f>I104+I110+I123</f>
        <v>1299.5999999999999</v>
      </c>
    </row>
    <row r="104" spans="1:9" ht="15" customHeight="1">
      <c r="A104" s="7">
        <f t="shared" si="7"/>
        <v>95</v>
      </c>
      <c r="B104" s="21" t="s">
        <v>33</v>
      </c>
      <c r="C104" s="6" t="s">
        <v>64</v>
      </c>
      <c r="D104" s="1" t="s">
        <v>34</v>
      </c>
      <c r="E104" s="6"/>
      <c r="F104" s="6"/>
      <c r="G104" s="23">
        <f t="shared" ref="G104:I105" si="21">G105</f>
        <v>436.4</v>
      </c>
      <c r="H104" s="23">
        <f t="shared" si="21"/>
        <v>39.200000000000003</v>
      </c>
      <c r="I104" s="23">
        <f t="shared" si="21"/>
        <v>39.200000000000003</v>
      </c>
    </row>
    <row r="105" spans="1:9" ht="33.75" customHeight="1">
      <c r="A105" s="7">
        <f t="shared" si="7"/>
        <v>96</v>
      </c>
      <c r="B105" s="2" t="s">
        <v>69</v>
      </c>
      <c r="C105" s="6" t="s">
        <v>64</v>
      </c>
      <c r="D105" s="6" t="s">
        <v>34</v>
      </c>
      <c r="E105" s="6" t="s">
        <v>96</v>
      </c>
      <c r="F105" s="6"/>
      <c r="G105" s="43">
        <f t="shared" si="21"/>
        <v>436.4</v>
      </c>
      <c r="H105" s="43">
        <f t="shared" si="21"/>
        <v>39.200000000000003</v>
      </c>
      <c r="I105" s="43">
        <f t="shared" si="21"/>
        <v>39.200000000000003</v>
      </c>
    </row>
    <row r="106" spans="1:9" ht="47.25" customHeight="1">
      <c r="A106" s="7">
        <f t="shared" si="7"/>
        <v>97</v>
      </c>
      <c r="B106" s="34" t="s">
        <v>149</v>
      </c>
      <c r="C106" s="6" t="s">
        <v>64</v>
      </c>
      <c r="D106" s="6" t="s">
        <v>34</v>
      </c>
      <c r="E106" s="6" t="s">
        <v>105</v>
      </c>
      <c r="F106" s="6"/>
      <c r="G106" s="43">
        <f>SUM(G107)</f>
        <v>436.4</v>
      </c>
      <c r="H106" s="43">
        <f>H107</f>
        <v>39.200000000000003</v>
      </c>
      <c r="I106" s="43">
        <f>I107</f>
        <v>39.200000000000003</v>
      </c>
    </row>
    <row r="107" spans="1:9" ht="63" customHeight="1">
      <c r="A107" s="7">
        <f t="shared" si="7"/>
        <v>98</v>
      </c>
      <c r="B107" s="10" t="s">
        <v>146</v>
      </c>
      <c r="C107" s="6" t="s">
        <v>64</v>
      </c>
      <c r="D107" s="6" t="s">
        <v>34</v>
      </c>
      <c r="E107" s="6" t="s">
        <v>106</v>
      </c>
      <c r="F107" s="6"/>
      <c r="G107" s="43">
        <f t="shared" ref="G107:I108" si="22">G108</f>
        <v>436.4</v>
      </c>
      <c r="H107" s="43">
        <f t="shared" si="22"/>
        <v>39.200000000000003</v>
      </c>
      <c r="I107" s="43">
        <f t="shared" si="22"/>
        <v>39.200000000000003</v>
      </c>
    </row>
    <row r="108" spans="1:9" ht="15" customHeight="1">
      <c r="A108" s="7">
        <f t="shared" si="7"/>
        <v>99</v>
      </c>
      <c r="B108" s="11" t="s">
        <v>53</v>
      </c>
      <c r="C108" s="6" t="s">
        <v>64</v>
      </c>
      <c r="D108" s="6" t="s">
        <v>34</v>
      </c>
      <c r="E108" s="6" t="s">
        <v>106</v>
      </c>
      <c r="F108" s="6" t="s">
        <v>51</v>
      </c>
      <c r="G108" s="43">
        <f t="shared" si="22"/>
        <v>436.4</v>
      </c>
      <c r="H108" s="43">
        <f t="shared" si="22"/>
        <v>39.200000000000003</v>
      </c>
      <c r="I108" s="43">
        <f t="shared" si="22"/>
        <v>39.200000000000003</v>
      </c>
    </row>
    <row r="109" spans="1:9" ht="30.75" customHeight="1">
      <c r="A109" s="7">
        <f t="shared" si="7"/>
        <v>100</v>
      </c>
      <c r="B109" s="12" t="s">
        <v>54</v>
      </c>
      <c r="C109" s="6" t="s">
        <v>64</v>
      </c>
      <c r="D109" s="6" t="s">
        <v>34</v>
      </c>
      <c r="E109" s="6" t="s">
        <v>106</v>
      </c>
      <c r="F109" s="6" t="s">
        <v>52</v>
      </c>
      <c r="G109" s="43">
        <v>436.4</v>
      </c>
      <c r="H109" s="43">
        <v>39.200000000000003</v>
      </c>
      <c r="I109" s="43">
        <v>39.200000000000003</v>
      </c>
    </row>
    <row r="110" spans="1:9" ht="15" customHeight="1">
      <c r="A110" s="7">
        <f t="shared" si="7"/>
        <v>101</v>
      </c>
      <c r="B110" s="21" t="s">
        <v>35</v>
      </c>
      <c r="C110" s="1" t="s">
        <v>64</v>
      </c>
      <c r="D110" s="1" t="s">
        <v>36</v>
      </c>
      <c r="E110" s="1"/>
      <c r="F110" s="1"/>
      <c r="G110" s="23">
        <f>G111</f>
        <v>1535.6</v>
      </c>
      <c r="H110" s="23">
        <f>H111</f>
        <v>407.4</v>
      </c>
      <c r="I110" s="23">
        <f>I111</f>
        <v>339.8</v>
      </c>
    </row>
    <row r="111" spans="1:9" ht="31.5" customHeight="1">
      <c r="A111" s="7">
        <f t="shared" si="7"/>
        <v>102</v>
      </c>
      <c r="B111" s="2" t="s">
        <v>69</v>
      </c>
      <c r="C111" s="6" t="s">
        <v>64</v>
      </c>
      <c r="D111" s="6" t="s">
        <v>36</v>
      </c>
      <c r="E111" s="6" t="s">
        <v>96</v>
      </c>
      <c r="F111" s="6"/>
      <c r="G111" s="43">
        <f>G112+G119</f>
        <v>1535.6</v>
      </c>
      <c r="H111" s="43">
        <f>H112+H119</f>
        <v>407.4</v>
      </c>
      <c r="I111" s="43">
        <f>I112+I119</f>
        <v>339.8</v>
      </c>
    </row>
    <row r="112" spans="1:9" ht="48" customHeight="1">
      <c r="A112" s="7">
        <f t="shared" si="7"/>
        <v>103</v>
      </c>
      <c r="B112" s="34" t="s">
        <v>149</v>
      </c>
      <c r="C112" s="6" t="s">
        <v>64</v>
      </c>
      <c r="D112" s="6" t="s">
        <v>36</v>
      </c>
      <c r="E112" s="6" t="s">
        <v>105</v>
      </c>
      <c r="F112" s="6"/>
      <c r="G112" s="43">
        <f>SUM(G113+G116)</f>
        <v>785.6</v>
      </c>
      <c r="H112" s="43">
        <f t="shared" ref="H112:I112" si="23">SUM(H113+H116)</f>
        <v>402.4</v>
      </c>
      <c r="I112" s="43">
        <f t="shared" si="23"/>
        <v>334.8</v>
      </c>
    </row>
    <row r="113" spans="1:9" ht="64.5" customHeight="1">
      <c r="A113" s="7">
        <f t="shared" si="7"/>
        <v>104</v>
      </c>
      <c r="B113" s="10" t="s">
        <v>150</v>
      </c>
      <c r="C113" s="6" t="s">
        <v>64</v>
      </c>
      <c r="D113" s="6" t="s">
        <v>36</v>
      </c>
      <c r="E113" s="6" t="s">
        <v>107</v>
      </c>
      <c r="F113" s="6"/>
      <c r="G113" s="43">
        <f t="shared" ref="G113:I114" si="24">G114</f>
        <v>785.6</v>
      </c>
      <c r="H113" s="43">
        <f t="shared" si="24"/>
        <v>402.4</v>
      </c>
      <c r="I113" s="43">
        <f t="shared" si="24"/>
        <v>334.8</v>
      </c>
    </row>
    <row r="114" spans="1:9" ht="15" customHeight="1">
      <c r="A114" s="7">
        <f t="shared" ref="A114:A116" si="25">SUM(A113)+1</f>
        <v>105</v>
      </c>
      <c r="B114" s="11" t="s">
        <v>53</v>
      </c>
      <c r="C114" s="6" t="s">
        <v>64</v>
      </c>
      <c r="D114" s="6" t="s">
        <v>36</v>
      </c>
      <c r="E114" s="6" t="s">
        <v>107</v>
      </c>
      <c r="F114" s="6" t="s">
        <v>51</v>
      </c>
      <c r="G114" s="43">
        <f t="shared" si="24"/>
        <v>785.6</v>
      </c>
      <c r="H114" s="43">
        <f t="shared" si="24"/>
        <v>402.4</v>
      </c>
      <c r="I114" s="43">
        <f t="shared" si="24"/>
        <v>334.8</v>
      </c>
    </row>
    <row r="115" spans="1:9" ht="35.25" customHeight="1">
      <c r="A115" s="7">
        <f t="shared" si="25"/>
        <v>106</v>
      </c>
      <c r="B115" s="12" t="s">
        <v>54</v>
      </c>
      <c r="C115" s="6" t="s">
        <v>64</v>
      </c>
      <c r="D115" s="6" t="s">
        <v>36</v>
      </c>
      <c r="E115" s="6" t="s">
        <v>107</v>
      </c>
      <c r="F115" s="6" t="s">
        <v>52</v>
      </c>
      <c r="G115" s="43">
        <v>785.6</v>
      </c>
      <c r="H115" s="43">
        <v>402.4</v>
      </c>
      <c r="I115" s="43">
        <v>334.8</v>
      </c>
    </row>
    <row r="116" spans="1:9" ht="63.75" customHeight="1">
      <c r="A116" s="7">
        <f t="shared" si="25"/>
        <v>107</v>
      </c>
      <c r="B116" s="10" t="s">
        <v>156</v>
      </c>
      <c r="C116" s="6" t="s">
        <v>64</v>
      </c>
      <c r="D116" s="6" t="s">
        <v>36</v>
      </c>
      <c r="E116" s="6" t="s">
        <v>157</v>
      </c>
      <c r="F116" s="6"/>
      <c r="G116" s="43">
        <f t="shared" ref="G116:I117" si="26">G117</f>
        <v>0</v>
      </c>
      <c r="H116" s="43">
        <f t="shared" si="26"/>
        <v>0</v>
      </c>
      <c r="I116" s="43">
        <f t="shared" si="26"/>
        <v>0</v>
      </c>
    </row>
    <row r="117" spans="1:9" ht="18.75" customHeight="1">
      <c r="A117" s="7">
        <f t="shared" ref="A117:A119" si="27">SUM(A116)+1</f>
        <v>108</v>
      </c>
      <c r="B117" s="11" t="s">
        <v>53</v>
      </c>
      <c r="C117" s="6" t="s">
        <v>64</v>
      </c>
      <c r="D117" s="6" t="s">
        <v>36</v>
      </c>
      <c r="E117" s="6" t="s">
        <v>157</v>
      </c>
      <c r="F117" s="6" t="s">
        <v>51</v>
      </c>
      <c r="G117" s="43">
        <f t="shared" si="26"/>
        <v>0</v>
      </c>
      <c r="H117" s="43">
        <f t="shared" si="26"/>
        <v>0</v>
      </c>
      <c r="I117" s="43">
        <f t="shared" si="26"/>
        <v>0</v>
      </c>
    </row>
    <row r="118" spans="1:9" ht="35.25" customHeight="1">
      <c r="A118" s="7">
        <f t="shared" si="27"/>
        <v>109</v>
      </c>
      <c r="B118" s="12" t="s">
        <v>54</v>
      </c>
      <c r="C118" s="6" t="s">
        <v>64</v>
      </c>
      <c r="D118" s="6" t="s">
        <v>36</v>
      </c>
      <c r="E118" s="6" t="s">
        <v>157</v>
      </c>
      <c r="F118" s="6" t="s">
        <v>52</v>
      </c>
      <c r="G118" s="43">
        <v>0</v>
      </c>
      <c r="H118" s="43">
        <v>0</v>
      </c>
      <c r="I118" s="43">
        <v>0</v>
      </c>
    </row>
    <row r="119" spans="1:9" ht="48" customHeight="1">
      <c r="A119" s="7">
        <f t="shared" si="27"/>
        <v>110</v>
      </c>
      <c r="B119" s="34" t="s">
        <v>136</v>
      </c>
      <c r="C119" s="6" t="s">
        <v>64</v>
      </c>
      <c r="D119" s="6" t="s">
        <v>36</v>
      </c>
      <c r="E119" s="6" t="s">
        <v>128</v>
      </c>
      <c r="F119" s="6"/>
      <c r="G119" s="43">
        <f t="shared" ref="G119:I121" si="28">G120</f>
        <v>750</v>
      </c>
      <c r="H119" s="43">
        <f t="shared" si="28"/>
        <v>5</v>
      </c>
      <c r="I119" s="43">
        <f t="shared" si="28"/>
        <v>5</v>
      </c>
    </row>
    <row r="120" spans="1:9" ht="48" customHeight="1">
      <c r="A120" s="7">
        <f t="shared" ref="A120:A142" si="29">SUM(A119)+1</f>
        <v>111</v>
      </c>
      <c r="B120" s="10" t="s">
        <v>151</v>
      </c>
      <c r="C120" s="6" t="s">
        <v>64</v>
      </c>
      <c r="D120" s="6" t="s">
        <v>36</v>
      </c>
      <c r="E120" s="6" t="s">
        <v>127</v>
      </c>
      <c r="F120" s="6"/>
      <c r="G120" s="43">
        <f t="shared" si="28"/>
        <v>750</v>
      </c>
      <c r="H120" s="43">
        <f t="shared" si="28"/>
        <v>5</v>
      </c>
      <c r="I120" s="43">
        <f t="shared" si="28"/>
        <v>5</v>
      </c>
    </row>
    <row r="121" spans="1:9" ht="15" customHeight="1">
      <c r="A121" s="7">
        <f t="shared" si="29"/>
        <v>112</v>
      </c>
      <c r="B121" s="11" t="s">
        <v>53</v>
      </c>
      <c r="C121" s="6" t="s">
        <v>64</v>
      </c>
      <c r="D121" s="6" t="s">
        <v>36</v>
      </c>
      <c r="E121" s="6" t="s">
        <v>127</v>
      </c>
      <c r="F121" s="6" t="s">
        <v>51</v>
      </c>
      <c r="G121" s="43">
        <f t="shared" si="28"/>
        <v>750</v>
      </c>
      <c r="H121" s="43">
        <f t="shared" si="28"/>
        <v>5</v>
      </c>
      <c r="I121" s="43">
        <f t="shared" si="28"/>
        <v>5</v>
      </c>
    </row>
    <row r="122" spans="1:9" ht="31.5" customHeight="1">
      <c r="A122" s="7">
        <f t="shared" si="29"/>
        <v>113</v>
      </c>
      <c r="B122" s="12" t="s">
        <v>54</v>
      </c>
      <c r="C122" s="6" t="s">
        <v>64</v>
      </c>
      <c r="D122" s="6" t="s">
        <v>36</v>
      </c>
      <c r="E122" s="6" t="s">
        <v>127</v>
      </c>
      <c r="F122" s="6" t="s">
        <v>52</v>
      </c>
      <c r="G122" s="43">
        <v>750</v>
      </c>
      <c r="H122" s="43">
        <v>5</v>
      </c>
      <c r="I122" s="43">
        <v>5</v>
      </c>
    </row>
    <row r="123" spans="1:9" ht="15" customHeight="1">
      <c r="A123" s="7">
        <f t="shared" si="29"/>
        <v>114</v>
      </c>
      <c r="B123" s="21" t="s">
        <v>37</v>
      </c>
      <c r="C123" s="1" t="s">
        <v>64</v>
      </c>
      <c r="D123" s="1" t="s">
        <v>38</v>
      </c>
      <c r="E123" s="1"/>
      <c r="F123" s="1"/>
      <c r="G123" s="23">
        <f t="shared" ref="G123:I125" si="30">G124</f>
        <v>1888.4</v>
      </c>
      <c r="H123" s="23">
        <f t="shared" si="30"/>
        <v>1368.4</v>
      </c>
      <c r="I123" s="23">
        <f t="shared" si="30"/>
        <v>920.6</v>
      </c>
    </row>
    <row r="124" spans="1:9" ht="34.5" customHeight="1">
      <c r="A124" s="7">
        <f t="shared" si="29"/>
        <v>115</v>
      </c>
      <c r="B124" s="2" t="s">
        <v>69</v>
      </c>
      <c r="C124" s="6" t="s">
        <v>64</v>
      </c>
      <c r="D124" s="6" t="s">
        <v>38</v>
      </c>
      <c r="E124" s="6" t="s">
        <v>96</v>
      </c>
      <c r="F124" s="6"/>
      <c r="G124" s="43">
        <f t="shared" si="30"/>
        <v>1888.4</v>
      </c>
      <c r="H124" s="43">
        <f t="shared" si="30"/>
        <v>1368.4</v>
      </c>
      <c r="I124" s="43">
        <f t="shared" si="30"/>
        <v>920.6</v>
      </c>
    </row>
    <row r="125" spans="1:9" ht="49.5" customHeight="1">
      <c r="A125" s="7">
        <f t="shared" si="29"/>
        <v>116</v>
      </c>
      <c r="B125" s="34" t="s">
        <v>152</v>
      </c>
      <c r="C125" s="6" t="s">
        <v>64</v>
      </c>
      <c r="D125" s="6" t="s">
        <v>38</v>
      </c>
      <c r="E125" s="6" t="s">
        <v>105</v>
      </c>
      <c r="F125" s="6"/>
      <c r="G125" s="43">
        <f>G126</f>
        <v>1888.4</v>
      </c>
      <c r="H125" s="43">
        <f t="shared" si="30"/>
        <v>1368.4</v>
      </c>
      <c r="I125" s="43">
        <f t="shared" si="30"/>
        <v>920.6</v>
      </c>
    </row>
    <row r="126" spans="1:9" ht="61.5" customHeight="1">
      <c r="A126" s="7">
        <f t="shared" si="29"/>
        <v>117</v>
      </c>
      <c r="B126" s="10" t="s">
        <v>153</v>
      </c>
      <c r="C126" s="6" t="s">
        <v>64</v>
      </c>
      <c r="D126" s="6" t="s">
        <v>38</v>
      </c>
      <c r="E126" s="6" t="s">
        <v>108</v>
      </c>
      <c r="F126" s="6"/>
      <c r="G126" s="43">
        <f>G127+G129</f>
        <v>1888.4</v>
      </c>
      <c r="H126" s="43">
        <f>H127+H129</f>
        <v>1368.4</v>
      </c>
      <c r="I126" s="43">
        <f>I127+I129</f>
        <v>920.6</v>
      </c>
    </row>
    <row r="127" spans="1:9" ht="47.25" customHeight="1">
      <c r="A127" s="7">
        <f t="shared" si="29"/>
        <v>118</v>
      </c>
      <c r="B127" s="10" t="s">
        <v>46</v>
      </c>
      <c r="C127" s="6" t="s">
        <v>64</v>
      </c>
      <c r="D127" s="6" t="s">
        <v>38</v>
      </c>
      <c r="E127" s="6" t="s">
        <v>108</v>
      </c>
      <c r="F127" s="6" t="s">
        <v>44</v>
      </c>
      <c r="G127" s="43">
        <f>G128</f>
        <v>668.4</v>
      </c>
      <c r="H127" s="43">
        <f>H128</f>
        <v>668.4</v>
      </c>
      <c r="I127" s="43">
        <f>I128</f>
        <v>420.6</v>
      </c>
    </row>
    <row r="128" spans="1:9" ht="15" customHeight="1">
      <c r="A128" s="7">
        <f t="shared" si="29"/>
        <v>119</v>
      </c>
      <c r="B128" s="10" t="s">
        <v>47</v>
      </c>
      <c r="C128" s="6" t="s">
        <v>64</v>
      </c>
      <c r="D128" s="6" t="s">
        <v>38</v>
      </c>
      <c r="E128" s="6" t="s">
        <v>108</v>
      </c>
      <c r="F128" s="6" t="s">
        <v>45</v>
      </c>
      <c r="G128" s="43">
        <v>668.4</v>
      </c>
      <c r="H128" s="43">
        <v>668.4</v>
      </c>
      <c r="I128" s="43">
        <v>420.6</v>
      </c>
    </row>
    <row r="129" spans="1:9" ht="15" customHeight="1">
      <c r="A129" s="7">
        <f t="shared" si="29"/>
        <v>120</v>
      </c>
      <c r="B129" s="11" t="s">
        <v>53</v>
      </c>
      <c r="C129" s="6" t="s">
        <v>64</v>
      </c>
      <c r="D129" s="6" t="s">
        <v>38</v>
      </c>
      <c r="E129" s="6" t="s">
        <v>108</v>
      </c>
      <c r="F129" s="6" t="s">
        <v>51</v>
      </c>
      <c r="G129" s="43">
        <f>SUM(G130)</f>
        <v>1220</v>
      </c>
      <c r="H129" s="43">
        <f>SUM(H130)</f>
        <v>700</v>
      </c>
      <c r="I129" s="43">
        <f>SUM(I130)</f>
        <v>500</v>
      </c>
    </row>
    <row r="130" spans="1:9" ht="34.5" customHeight="1">
      <c r="A130" s="7">
        <f t="shared" si="29"/>
        <v>121</v>
      </c>
      <c r="B130" s="12" t="s">
        <v>54</v>
      </c>
      <c r="C130" s="6" t="s">
        <v>64</v>
      </c>
      <c r="D130" s="6" t="s">
        <v>38</v>
      </c>
      <c r="E130" s="6" t="s">
        <v>108</v>
      </c>
      <c r="F130" s="6" t="s">
        <v>52</v>
      </c>
      <c r="G130" s="43">
        <v>1220</v>
      </c>
      <c r="H130" s="43">
        <v>700</v>
      </c>
      <c r="I130" s="43">
        <v>500</v>
      </c>
    </row>
    <row r="131" spans="1:9" ht="15" customHeight="1">
      <c r="A131" s="7">
        <f t="shared" si="29"/>
        <v>122</v>
      </c>
      <c r="B131" s="21" t="s">
        <v>79</v>
      </c>
      <c r="C131" s="1" t="s">
        <v>64</v>
      </c>
      <c r="D131" s="1" t="s">
        <v>40</v>
      </c>
      <c r="E131" s="1"/>
      <c r="F131" s="1"/>
      <c r="G131" s="23">
        <f t="shared" ref="G131:I136" si="31">G132</f>
        <v>119.3</v>
      </c>
      <c r="H131" s="23">
        <f t="shared" si="31"/>
        <v>119.3</v>
      </c>
      <c r="I131" s="23">
        <f t="shared" si="31"/>
        <v>119.3</v>
      </c>
    </row>
    <row r="132" spans="1:9" ht="15" customHeight="1">
      <c r="A132" s="7">
        <f t="shared" si="29"/>
        <v>123</v>
      </c>
      <c r="B132" s="21" t="s">
        <v>39</v>
      </c>
      <c r="C132" s="6" t="s">
        <v>64</v>
      </c>
      <c r="D132" s="1" t="s">
        <v>41</v>
      </c>
      <c r="E132" s="6"/>
      <c r="F132" s="6"/>
      <c r="G132" s="23">
        <f t="shared" si="31"/>
        <v>119.3</v>
      </c>
      <c r="H132" s="23">
        <f t="shared" si="31"/>
        <v>119.3</v>
      </c>
      <c r="I132" s="23">
        <f t="shared" si="31"/>
        <v>119.3</v>
      </c>
    </row>
    <row r="133" spans="1:9" ht="19.5" customHeight="1">
      <c r="A133" s="7">
        <f t="shared" si="29"/>
        <v>124</v>
      </c>
      <c r="B133" s="10" t="s">
        <v>70</v>
      </c>
      <c r="C133" s="6" t="s">
        <v>64</v>
      </c>
      <c r="D133" s="6" t="s">
        <v>41</v>
      </c>
      <c r="E133" s="6" t="s">
        <v>109</v>
      </c>
      <c r="F133" s="6"/>
      <c r="G133" s="43">
        <f t="shared" si="31"/>
        <v>119.3</v>
      </c>
      <c r="H133" s="43">
        <f t="shared" si="31"/>
        <v>119.3</v>
      </c>
      <c r="I133" s="43">
        <f t="shared" si="31"/>
        <v>119.3</v>
      </c>
    </row>
    <row r="134" spans="1:9" ht="31.5" customHeight="1">
      <c r="A134" s="7">
        <f t="shared" si="29"/>
        <v>125</v>
      </c>
      <c r="B134" s="34" t="s">
        <v>154</v>
      </c>
      <c r="C134" s="6" t="s">
        <v>64</v>
      </c>
      <c r="D134" s="6" t="s">
        <v>41</v>
      </c>
      <c r="E134" s="6" t="s">
        <v>110</v>
      </c>
      <c r="F134" s="6"/>
      <c r="G134" s="43">
        <f t="shared" si="31"/>
        <v>119.3</v>
      </c>
      <c r="H134" s="43">
        <f t="shared" si="31"/>
        <v>119.3</v>
      </c>
      <c r="I134" s="43">
        <f t="shared" si="31"/>
        <v>119.3</v>
      </c>
    </row>
    <row r="135" spans="1:9" ht="65.25" customHeight="1">
      <c r="A135" s="7">
        <f t="shared" si="29"/>
        <v>126</v>
      </c>
      <c r="B135" s="10" t="s">
        <v>112</v>
      </c>
      <c r="C135" s="6" t="s">
        <v>64</v>
      </c>
      <c r="D135" s="6" t="s">
        <v>41</v>
      </c>
      <c r="E135" s="6" t="s">
        <v>111</v>
      </c>
      <c r="F135" s="6"/>
      <c r="G135" s="43">
        <f t="shared" si="31"/>
        <v>119.3</v>
      </c>
      <c r="H135" s="43">
        <f t="shared" si="31"/>
        <v>119.3</v>
      </c>
      <c r="I135" s="43">
        <v>119.3</v>
      </c>
    </row>
    <row r="136" spans="1:9" ht="15" customHeight="1">
      <c r="A136" s="7">
        <f t="shared" si="29"/>
        <v>127</v>
      </c>
      <c r="B136" s="11" t="s">
        <v>61</v>
      </c>
      <c r="C136" s="6" t="s">
        <v>64</v>
      </c>
      <c r="D136" s="6" t="s">
        <v>41</v>
      </c>
      <c r="E136" s="6" t="s">
        <v>111</v>
      </c>
      <c r="F136" s="6" t="s">
        <v>60</v>
      </c>
      <c r="G136" s="43">
        <f t="shared" si="31"/>
        <v>119.3</v>
      </c>
      <c r="H136" s="43">
        <f t="shared" si="31"/>
        <v>119.3</v>
      </c>
      <c r="I136" s="43">
        <f t="shared" si="31"/>
        <v>0</v>
      </c>
    </row>
    <row r="137" spans="1:9" ht="15" customHeight="1">
      <c r="A137" s="7">
        <f t="shared" si="29"/>
        <v>128</v>
      </c>
      <c r="B137" s="11" t="s">
        <v>62</v>
      </c>
      <c r="C137" s="6" t="s">
        <v>64</v>
      </c>
      <c r="D137" s="6" t="s">
        <v>41</v>
      </c>
      <c r="E137" s="6" t="s">
        <v>111</v>
      </c>
      <c r="F137" s="6" t="s">
        <v>28</v>
      </c>
      <c r="G137" s="43">
        <v>119.3</v>
      </c>
      <c r="H137" s="43">
        <v>119.3</v>
      </c>
      <c r="I137" s="43">
        <v>0</v>
      </c>
    </row>
    <row r="138" spans="1:9" ht="15" customHeight="1">
      <c r="A138" s="7">
        <f t="shared" si="29"/>
        <v>129</v>
      </c>
      <c r="B138" s="27" t="s">
        <v>114</v>
      </c>
      <c r="C138" s="1" t="s">
        <v>64</v>
      </c>
      <c r="D138" s="1" t="s">
        <v>115</v>
      </c>
      <c r="E138" s="1"/>
      <c r="F138" s="1"/>
      <c r="G138" s="23">
        <f t="shared" ref="G138:I140" si="32">G139</f>
        <v>16.899999999999999</v>
      </c>
      <c r="H138" s="23">
        <f t="shared" si="32"/>
        <v>16.899999999999999</v>
      </c>
      <c r="I138" s="23">
        <f t="shared" si="32"/>
        <v>16.899999999999999</v>
      </c>
    </row>
    <row r="139" spans="1:9" ht="15" customHeight="1">
      <c r="A139" s="7">
        <f t="shared" si="29"/>
        <v>130</v>
      </c>
      <c r="B139" s="38" t="s">
        <v>116</v>
      </c>
      <c r="C139" s="6" t="s">
        <v>64</v>
      </c>
      <c r="D139" s="1" t="s">
        <v>117</v>
      </c>
      <c r="E139" s="6"/>
      <c r="F139" s="6"/>
      <c r="G139" s="23">
        <f t="shared" si="32"/>
        <v>16.899999999999999</v>
      </c>
      <c r="H139" s="23">
        <f t="shared" si="32"/>
        <v>16.899999999999999</v>
      </c>
      <c r="I139" s="23">
        <f t="shared" si="32"/>
        <v>16.899999999999999</v>
      </c>
    </row>
    <row r="140" spans="1:9" ht="32.25" customHeight="1">
      <c r="A140" s="7">
        <f t="shared" si="29"/>
        <v>131</v>
      </c>
      <c r="B140" s="2" t="s">
        <v>69</v>
      </c>
      <c r="C140" s="6" t="s">
        <v>64</v>
      </c>
      <c r="D140" s="6" t="s">
        <v>117</v>
      </c>
      <c r="E140" s="6" t="s">
        <v>96</v>
      </c>
      <c r="F140" s="6"/>
      <c r="G140" s="43">
        <f t="shared" si="32"/>
        <v>16.899999999999999</v>
      </c>
      <c r="H140" s="43">
        <f t="shared" si="32"/>
        <v>16.899999999999999</v>
      </c>
      <c r="I140" s="43">
        <f t="shared" si="32"/>
        <v>16.899999999999999</v>
      </c>
    </row>
    <row r="141" spans="1:9" ht="46.5" customHeight="1">
      <c r="A141" s="7">
        <f t="shared" si="29"/>
        <v>132</v>
      </c>
      <c r="B141" s="29" t="s">
        <v>135</v>
      </c>
      <c r="C141" s="6" t="s">
        <v>64</v>
      </c>
      <c r="D141" s="6" t="s">
        <v>117</v>
      </c>
      <c r="E141" s="6" t="s">
        <v>97</v>
      </c>
      <c r="F141" s="6"/>
      <c r="G141" s="43">
        <f>G142+G148</f>
        <v>16.899999999999999</v>
      </c>
      <c r="H141" s="43">
        <f>H142+H148</f>
        <v>16.899999999999999</v>
      </c>
      <c r="I141" s="43">
        <f>I142+I148</f>
        <v>16.899999999999999</v>
      </c>
    </row>
    <row r="142" spans="1:9" ht="76.5" customHeight="1">
      <c r="A142" s="7">
        <f t="shared" si="29"/>
        <v>133</v>
      </c>
      <c r="B142" s="10" t="s">
        <v>155</v>
      </c>
      <c r="C142" s="6" t="s">
        <v>64</v>
      </c>
      <c r="D142" s="6" t="s">
        <v>117</v>
      </c>
      <c r="E142" s="6" t="s">
        <v>118</v>
      </c>
      <c r="F142" s="6"/>
      <c r="G142" s="43">
        <f t="shared" ref="G142:I143" si="33">SUM(G143)</f>
        <v>16.899999999999999</v>
      </c>
      <c r="H142" s="43">
        <f t="shared" si="33"/>
        <v>16.899999999999999</v>
      </c>
      <c r="I142" s="43">
        <f t="shared" si="33"/>
        <v>16.899999999999999</v>
      </c>
    </row>
    <row r="143" spans="1:9" ht="18.75" customHeight="1">
      <c r="A143" s="7">
        <f>SUM(A142)+1</f>
        <v>134</v>
      </c>
      <c r="B143" s="12" t="s">
        <v>119</v>
      </c>
      <c r="C143" s="6" t="s">
        <v>64</v>
      </c>
      <c r="D143" s="8" t="s">
        <v>117</v>
      </c>
      <c r="E143" s="6" t="s">
        <v>118</v>
      </c>
      <c r="F143" s="6" t="s">
        <v>120</v>
      </c>
      <c r="G143" s="43">
        <f>SUM(G144)</f>
        <v>16.899999999999999</v>
      </c>
      <c r="H143" s="43">
        <f t="shared" si="33"/>
        <v>16.899999999999999</v>
      </c>
      <c r="I143" s="43">
        <f t="shared" si="33"/>
        <v>16.899999999999999</v>
      </c>
    </row>
    <row r="144" spans="1:9" ht="17.25" customHeight="1">
      <c r="A144" s="7">
        <f>SUM(A143)+1</f>
        <v>135</v>
      </c>
      <c r="B144" s="12" t="s">
        <v>121</v>
      </c>
      <c r="C144" s="6" t="s">
        <v>64</v>
      </c>
      <c r="D144" s="8" t="s">
        <v>117</v>
      </c>
      <c r="E144" s="6" t="s">
        <v>118</v>
      </c>
      <c r="F144" s="6" t="s">
        <v>122</v>
      </c>
      <c r="G144" s="43">
        <v>16.899999999999999</v>
      </c>
      <c r="H144" s="43">
        <v>16.899999999999999</v>
      </c>
      <c r="I144" s="43">
        <v>16.899999999999999</v>
      </c>
    </row>
    <row r="145" spans="1:10" ht="15" customHeight="1">
      <c r="A145" s="7">
        <f t="shared" ref="A145:A146" si="34">SUM(A144)+1</f>
        <v>136</v>
      </c>
      <c r="B145" s="12" t="s">
        <v>133</v>
      </c>
      <c r="C145" s="6"/>
      <c r="D145" s="8"/>
      <c r="E145" s="6"/>
      <c r="F145" s="6"/>
      <c r="G145" s="43"/>
      <c r="H145" s="43">
        <v>200</v>
      </c>
      <c r="I145" s="43">
        <v>377.7</v>
      </c>
    </row>
    <row r="146" spans="1:10" ht="15" customHeight="1">
      <c r="A146" s="7">
        <f t="shared" si="34"/>
        <v>137</v>
      </c>
      <c r="B146" s="10" t="s">
        <v>42</v>
      </c>
      <c r="C146" s="39"/>
      <c r="D146" s="40"/>
      <c r="E146" s="40"/>
      <c r="F146" s="40"/>
      <c r="G146" s="44">
        <f>G10+G37+G46+G74+G96+G103+G131+G138</f>
        <v>11299.099999999999</v>
      </c>
      <c r="H146" s="44">
        <f>H10+H37+H46+H74+H96+H103+H131+H138+H145</f>
        <v>8191.2000000000007</v>
      </c>
      <c r="I146" s="44">
        <f>I10+I37+I46+I74+I96+I103+I131+I138+I145</f>
        <v>7922.5199999999986</v>
      </c>
      <c r="J146" s="41"/>
    </row>
    <row r="147" spans="1:10" ht="15" customHeight="1">
      <c r="A147" s="42"/>
    </row>
    <row r="148" spans="1:10" ht="15" customHeight="1">
      <c r="A148" s="42"/>
    </row>
    <row r="149" spans="1:10" ht="15" customHeight="1">
      <c r="A149" s="42"/>
    </row>
    <row r="150" spans="1:10" ht="15" customHeight="1">
      <c r="A150" s="42"/>
    </row>
    <row r="151" spans="1:10" ht="15" customHeight="1">
      <c r="A151" s="42"/>
    </row>
    <row r="152" spans="1:10" ht="15" customHeight="1">
      <c r="A152" s="42"/>
    </row>
    <row r="153" spans="1:10" ht="15" customHeight="1">
      <c r="A153" s="42"/>
    </row>
    <row r="154" spans="1:10" ht="15" customHeight="1">
      <c r="A154" s="42"/>
    </row>
    <row r="155" spans="1:10" ht="15" customHeight="1">
      <c r="A155" s="42"/>
    </row>
    <row r="156" spans="1:10" ht="15" customHeight="1">
      <c r="A156" s="42"/>
      <c r="B156" s="13"/>
      <c r="C156" s="13"/>
      <c r="D156" s="13"/>
      <c r="E156" s="13"/>
      <c r="F156" s="13"/>
    </row>
    <row r="157" spans="1:10" ht="15" customHeight="1">
      <c r="A157" s="42"/>
      <c r="B157" s="13"/>
      <c r="C157" s="13"/>
      <c r="D157" s="13"/>
      <c r="E157" s="13"/>
      <c r="F157" s="13"/>
    </row>
    <row r="158" spans="1:10" ht="15" customHeight="1">
      <c r="A158" s="42"/>
      <c r="B158" s="13"/>
      <c r="C158" s="13"/>
      <c r="D158" s="13"/>
      <c r="E158" s="13"/>
      <c r="F158" s="13"/>
    </row>
    <row r="159" spans="1:10" ht="15" customHeight="1">
      <c r="A159" s="42"/>
      <c r="B159" s="13"/>
      <c r="C159" s="13"/>
      <c r="D159" s="13"/>
      <c r="E159" s="13"/>
      <c r="F159" s="13"/>
    </row>
    <row r="160" spans="1:10" ht="15" customHeight="1">
      <c r="A160" s="42"/>
      <c r="B160" s="13"/>
      <c r="C160" s="13"/>
      <c r="D160" s="13"/>
      <c r="E160" s="13"/>
      <c r="F160" s="13"/>
    </row>
    <row r="161" spans="1:6" ht="15" customHeight="1">
      <c r="A161" s="42"/>
      <c r="B161" s="13"/>
      <c r="C161" s="13"/>
      <c r="D161" s="13"/>
      <c r="E161" s="13"/>
      <c r="F161" s="13"/>
    </row>
    <row r="162" spans="1:6" ht="15" customHeight="1">
      <c r="A162" s="42"/>
      <c r="B162" s="13"/>
      <c r="C162" s="13"/>
      <c r="D162" s="13"/>
      <c r="E162" s="13"/>
      <c r="F162" s="13"/>
    </row>
    <row r="163" spans="1:6" ht="15" customHeight="1">
      <c r="A163" s="42"/>
      <c r="B163" s="13"/>
      <c r="C163" s="13"/>
      <c r="D163" s="13"/>
      <c r="E163" s="13"/>
      <c r="F163" s="13"/>
    </row>
    <row r="164" spans="1:6" ht="15" customHeight="1">
      <c r="A164" s="42"/>
      <c r="B164" s="13"/>
      <c r="C164" s="13"/>
      <c r="D164" s="13"/>
      <c r="E164" s="13"/>
      <c r="F164" s="13"/>
    </row>
    <row r="165" spans="1:6" ht="15" customHeight="1">
      <c r="A165" s="42"/>
      <c r="B165" s="13"/>
      <c r="C165" s="13"/>
      <c r="D165" s="13"/>
      <c r="E165" s="13"/>
      <c r="F165" s="13"/>
    </row>
    <row r="166" spans="1:6" ht="15" customHeight="1">
      <c r="A166" s="42"/>
      <c r="B166" s="13"/>
      <c r="C166" s="13"/>
      <c r="D166" s="13"/>
      <c r="E166" s="13"/>
      <c r="F166" s="13"/>
    </row>
    <row r="167" spans="1:6" ht="15" customHeight="1">
      <c r="A167" s="42"/>
      <c r="B167" s="13"/>
      <c r="C167" s="13"/>
      <c r="D167" s="13"/>
      <c r="E167" s="13"/>
      <c r="F167" s="13"/>
    </row>
    <row r="168" spans="1:6" ht="15" customHeight="1">
      <c r="A168" s="42"/>
      <c r="B168" s="13"/>
      <c r="C168" s="13"/>
      <c r="D168" s="13"/>
      <c r="E168" s="13"/>
      <c r="F168" s="13"/>
    </row>
    <row r="169" spans="1:6" ht="15" customHeight="1">
      <c r="A169" s="42"/>
      <c r="B169" s="13"/>
      <c r="C169" s="13"/>
      <c r="D169" s="13"/>
      <c r="E169" s="13"/>
      <c r="F169" s="13"/>
    </row>
    <row r="170" spans="1:6" ht="15" customHeight="1">
      <c r="A170" s="42"/>
      <c r="B170" s="13"/>
      <c r="C170" s="13"/>
      <c r="D170" s="13"/>
      <c r="E170" s="13"/>
      <c r="F170" s="13"/>
    </row>
    <row r="171" spans="1:6" ht="15" customHeight="1">
      <c r="A171" s="42"/>
      <c r="B171" s="13"/>
      <c r="C171" s="13"/>
      <c r="D171" s="13"/>
      <c r="E171" s="13"/>
      <c r="F171" s="13"/>
    </row>
    <row r="172" spans="1:6" ht="15" customHeight="1">
      <c r="A172" s="42"/>
      <c r="B172" s="13"/>
      <c r="C172" s="13"/>
      <c r="D172" s="13"/>
      <c r="E172" s="13"/>
      <c r="F172" s="13"/>
    </row>
    <row r="173" spans="1:6" ht="15" customHeight="1">
      <c r="A173" s="42"/>
      <c r="B173" s="13"/>
      <c r="C173" s="13"/>
      <c r="D173" s="13"/>
      <c r="E173" s="13"/>
      <c r="F173" s="13"/>
    </row>
    <row r="174" spans="1:6" ht="15" customHeight="1">
      <c r="A174" s="42"/>
      <c r="B174" s="13"/>
      <c r="C174" s="13"/>
      <c r="D174" s="13"/>
      <c r="E174" s="13"/>
      <c r="F174" s="13"/>
    </row>
    <row r="175" spans="1:6" ht="15" customHeight="1">
      <c r="A175" s="42"/>
      <c r="B175" s="13"/>
      <c r="C175" s="13"/>
      <c r="D175" s="13"/>
      <c r="E175" s="13"/>
      <c r="F175" s="13"/>
    </row>
    <row r="176" spans="1:6" ht="15" customHeight="1">
      <c r="A176" s="42"/>
      <c r="B176" s="13"/>
      <c r="C176" s="13"/>
      <c r="D176" s="13"/>
      <c r="E176" s="13"/>
      <c r="F176" s="13"/>
    </row>
    <row r="177" spans="1:6" ht="15" customHeight="1">
      <c r="A177" s="42"/>
      <c r="B177" s="13"/>
      <c r="C177" s="13"/>
      <c r="D177" s="13"/>
      <c r="E177" s="13"/>
      <c r="F177" s="13"/>
    </row>
    <row r="178" spans="1:6" ht="15" customHeight="1">
      <c r="A178" s="42"/>
      <c r="B178" s="13"/>
      <c r="C178" s="13"/>
      <c r="D178" s="13"/>
      <c r="E178" s="13"/>
      <c r="F178" s="13"/>
    </row>
    <row r="179" spans="1:6" ht="15" customHeight="1">
      <c r="A179" s="42"/>
      <c r="B179" s="13"/>
      <c r="C179" s="13"/>
      <c r="D179" s="13"/>
      <c r="E179" s="13"/>
      <c r="F179" s="13"/>
    </row>
    <row r="180" spans="1:6" ht="15" customHeight="1">
      <c r="A180" s="42"/>
      <c r="B180" s="13"/>
      <c r="C180" s="13"/>
      <c r="D180" s="13"/>
      <c r="E180" s="13"/>
      <c r="F180" s="13"/>
    </row>
    <row r="181" spans="1:6" ht="15" customHeight="1">
      <c r="A181" s="42"/>
      <c r="B181" s="13"/>
      <c r="C181" s="13"/>
      <c r="D181" s="13"/>
      <c r="E181" s="13"/>
      <c r="F181" s="13"/>
    </row>
    <row r="182" spans="1:6" ht="15" customHeight="1">
      <c r="A182" s="42"/>
      <c r="B182" s="13"/>
      <c r="C182" s="13"/>
      <c r="D182" s="13"/>
      <c r="E182" s="13"/>
      <c r="F182" s="13"/>
    </row>
    <row r="183" spans="1:6" ht="15" customHeight="1">
      <c r="A183" s="42"/>
      <c r="B183" s="13"/>
      <c r="C183" s="13"/>
      <c r="D183" s="13"/>
      <c r="E183" s="13"/>
      <c r="F183" s="13"/>
    </row>
    <row r="184" spans="1:6" ht="15" customHeight="1">
      <c r="A184" s="42"/>
      <c r="B184" s="13"/>
      <c r="C184" s="13"/>
      <c r="D184" s="13"/>
      <c r="E184" s="13"/>
      <c r="F184" s="13"/>
    </row>
    <row r="185" spans="1:6" ht="15" customHeight="1">
      <c r="A185" s="42"/>
      <c r="B185" s="13"/>
      <c r="C185" s="13"/>
      <c r="D185" s="13"/>
      <c r="E185" s="13"/>
      <c r="F185" s="13"/>
    </row>
  </sheetData>
  <mergeCells count="6">
    <mergeCell ref="A45:I45"/>
    <mergeCell ref="A5:I5"/>
    <mergeCell ref="A1:I1"/>
    <mergeCell ref="A2:I2"/>
    <mergeCell ref="A3:I3"/>
    <mergeCell ref="A4:I4"/>
  </mergeCells>
  <phoneticPr fontId="1" type="noConversion"/>
  <pageMargins left="1.1811023622047245" right="0.59055118110236227" top="0.78740157480314965" bottom="0.59055118110236227" header="0.51181102362204722" footer="0"/>
  <pageSetup paperSize="9" scale="63" firstPageNumber="68" fitToHeight="9" orientation="landscape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2023год (2024 и 2025)</vt:lpstr>
      <vt:lpstr>'2023год (2024 и 2025)'!Заголовки_для_печати</vt:lpstr>
      <vt:lpstr>'2023год (2024 и 2025)'!Область_печати</vt:lpstr>
    </vt:vector>
  </TitlesOfParts>
  <Company>ГФУ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IT-Service</cp:lastModifiedBy>
  <cp:lastPrinted>2022-11-09T06:59:43Z</cp:lastPrinted>
  <dcterms:created xsi:type="dcterms:W3CDTF">2007-10-11T12:08:51Z</dcterms:created>
  <dcterms:modified xsi:type="dcterms:W3CDTF">2022-11-14T07:26:41Z</dcterms:modified>
</cp:coreProperties>
</file>