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300" windowWidth="9720" windowHeight="7140"/>
  </bookViews>
  <sheets>
    <sheet name="2022г (2023-2024)" sheetId="3" r:id="rId1"/>
  </sheets>
  <calcPr calcId="124519"/>
</workbook>
</file>

<file path=xl/calcChain.xml><?xml version="1.0" encoding="utf-8"?>
<calcChain xmlns="http://schemas.openxmlformats.org/spreadsheetml/2006/main">
  <c r="F96" i="3"/>
  <c r="F36"/>
  <c r="A195"/>
  <c r="H193" l="1"/>
  <c r="G193"/>
  <c r="F193"/>
  <c r="F192" s="1"/>
  <c r="F191" s="1"/>
  <c r="F190" s="1"/>
  <c r="F169" s="1"/>
  <c r="H192"/>
  <c r="G192"/>
  <c r="G191" s="1"/>
  <c r="G190" s="1"/>
  <c r="H191"/>
  <c r="H190"/>
  <c r="F201"/>
  <c r="G195" l="1"/>
  <c r="H195"/>
  <c r="H208" l="1"/>
  <c r="H207" s="1"/>
  <c r="H206" s="1"/>
  <c r="H205" s="1"/>
  <c r="G208"/>
  <c r="F208"/>
  <c r="G207"/>
  <c r="G206" s="1"/>
  <c r="G205" s="1"/>
  <c r="F207"/>
  <c r="F206" s="1"/>
  <c r="F205" s="1"/>
  <c r="A103"/>
  <c r="A98"/>
  <c r="A78"/>
  <c r="A73"/>
  <c r="A48"/>
  <c r="A43"/>
  <c r="A37"/>
  <c r="A31"/>
  <c r="A32"/>
  <c r="H173"/>
  <c r="G173"/>
  <c r="F173"/>
  <c r="H172"/>
  <c r="G172"/>
  <c r="F172"/>
  <c r="F171" s="1"/>
  <c r="H171"/>
  <c r="G171"/>
  <c r="H170"/>
  <c r="G170"/>
  <c r="F170"/>
  <c r="H101"/>
  <c r="H100" s="1"/>
  <c r="H99" s="1"/>
  <c r="H98" s="1"/>
  <c r="G101"/>
  <c r="F101"/>
  <c r="G100"/>
  <c r="F100"/>
  <c r="F99" s="1"/>
  <c r="F98" s="1"/>
  <c r="G99"/>
  <c r="G98"/>
  <c r="H76"/>
  <c r="G76"/>
  <c r="F76"/>
  <c r="H75"/>
  <c r="G75"/>
  <c r="F75"/>
  <c r="H74"/>
  <c r="G74"/>
  <c r="F74"/>
  <c r="F73" s="1"/>
  <c r="H73"/>
  <c r="G73"/>
  <c r="H46"/>
  <c r="G46"/>
  <c r="F46"/>
  <c r="F45" s="1"/>
  <c r="F44" s="1"/>
  <c r="F43" s="1"/>
  <c r="H45"/>
  <c r="G45"/>
  <c r="H44"/>
  <c r="G44"/>
  <c r="H43"/>
  <c r="G43"/>
  <c r="G157" l="1"/>
  <c r="H157"/>
  <c r="H161"/>
  <c r="H160" s="1"/>
  <c r="H159" s="1"/>
  <c r="G161"/>
  <c r="G160" s="1"/>
  <c r="G159" s="1"/>
  <c r="F161"/>
  <c r="F160" s="1"/>
  <c r="F159" s="1"/>
  <c r="H158"/>
  <c r="G158"/>
  <c r="F158"/>
  <c r="G31"/>
  <c r="H31"/>
  <c r="H35"/>
  <c r="G35"/>
  <c r="G34" s="1"/>
  <c r="G33" s="1"/>
  <c r="G32" s="1"/>
  <c r="F35"/>
  <c r="F34" s="1"/>
  <c r="F33" s="1"/>
  <c r="F32" s="1"/>
  <c r="F31" s="1"/>
  <c r="H34"/>
  <c r="H33"/>
  <c r="H32"/>
  <c r="F214"/>
  <c r="F87"/>
  <c r="G42" l="1"/>
  <c r="H42"/>
  <c r="G85"/>
  <c r="G84" s="1"/>
  <c r="G83" s="1"/>
  <c r="G86"/>
  <c r="H86"/>
  <c r="H85" s="1"/>
  <c r="H84" s="1"/>
  <c r="H83" s="1"/>
  <c r="F86"/>
  <c r="F85" s="1"/>
  <c r="F84" s="1"/>
  <c r="F83" s="1"/>
  <c r="G10"/>
  <c r="H10"/>
  <c r="H19"/>
  <c r="G19"/>
  <c r="F19"/>
  <c r="F18" s="1"/>
  <c r="F17" s="1"/>
  <c r="F16" s="1"/>
  <c r="H18"/>
  <c r="G18"/>
  <c r="H17"/>
  <c r="G17"/>
  <c r="H16"/>
  <c r="G16"/>
  <c r="G53"/>
  <c r="H53"/>
  <c r="G54"/>
  <c r="H54"/>
  <c r="G55"/>
  <c r="H55"/>
  <c r="G56"/>
  <c r="H56"/>
  <c r="F56"/>
  <c r="F55" s="1"/>
  <c r="F54" s="1"/>
  <c r="F53" s="1"/>
  <c r="H213"/>
  <c r="G213"/>
  <c r="F213"/>
  <c r="H212"/>
  <c r="G212"/>
  <c r="F212"/>
  <c r="H211"/>
  <c r="G211"/>
  <c r="F211"/>
  <c r="F210" s="1"/>
  <c r="H210"/>
  <c r="G210"/>
  <c r="F67" l="1"/>
  <c r="H61"/>
  <c r="G61"/>
  <c r="F61"/>
  <c r="H60"/>
  <c r="G60"/>
  <c r="F60"/>
  <c r="H59"/>
  <c r="H58" s="1"/>
  <c r="G59"/>
  <c r="F59"/>
  <c r="G58"/>
  <c r="F58"/>
  <c r="H25"/>
  <c r="G25"/>
  <c r="H30"/>
  <c r="G30"/>
  <c r="F30"/>
  <c r="G103"/>
  <c r="H103"/>
  <c r="H104"/>
  <c r="G104"/>
  <c r="G105"/>
  <c r="H105"/>
  <c r="G106"/>
  <c r="H106"/>
  <c r="G78"/>
  <c r="H78"/>
  <c r="G79"/>
  <c r="H79"/>
  <c r="G80"/>
  <c r="H80"/>
  <c r="G81"/>
  <c r="H81"/>
  <c r="H66"/>
  <c r="H65" s="1"/>
  <c r="H64" s="1"/>
  <c r="H63" s="1"/>
  <c r="G66"/>
  <c r="G65" s="1"/>
  <c r="G64" s="1"/>
  <c r="G63" s="1"/>
  <c r="F66"/>
  <c r="F65" s="1"/>
  <c r="F64" s="1"/>
  <c r="F63" s="1"/>
  <c r="H24" l="1"/>
  <c r="H23" s="1"/>
  <c r="H22" s="1"/>
  <c r="H21" s="1"/>
  <c r="G24"/>
  <c r="G23" s="1"/>
  <c r="G22" s="1"/>
  <c r="G21" s="1"/>
  <c r="F24"/>
  <c r="F23" s="1"/>
  <c r="F22" s="1"/>
  <c r="F21" s="1"/>
  <c r="F10" s="1"/>
  <c r="G175" l="1"/>
  <c r="H175"/>
  <c r="G176"/>
  <c r="H176"/>
  <c r="G177"/>
  <c r="H177"/>
  <c r="G178"/>
  <c r="H178"/>
  <c r="F178"/>
  <c r="F177" s="1"/>
  <c r="F176" s="1"/>
  <c r="F175"/>
  <c r="G97"/>
  <c r="H97"/>
  <c r="F106"/>
  <c r="F105" s="1"/>
  <c r="F104" s="1"/>
  <c r="F103" s="1"/>
  <c r="F81"/>
  <c r="F80" s="1"/>
  <c r="F79" s="1"/>
  <c r="F78" s="1"/>
  <c r="G196"/>
  <c r="H196"/>
  <c r="F196"/>
  <c r="F195" s="1"/>
  <c r="G169"/>
  <c r="H169"/>
  <c r="G223"/>
  <c r="G222"/>
  <c r="G221"/>
  <c r="G220"/>
  <c r="G218"/>
  <c r="G217" s="1"/>
  <c r="G216" s="1"/>
  <c r="G215" s="1"/>
  <c r="G203"/>
  <c r="G202" s="1"/>
  <c r="G201" s="1"/>
  <c r="G199"/>
  <c r="G198"/>
  <c r="G197" s="1"/>
  <c r="G188"/>
  <c r="G187"/>
  <c r="G186"/>
  <c r="G183"/>
  <c r="G182"/>
  <c r="G181"/>
  <c r="G180"/>
  <c r="G166"/>
  <c r="G165"/>
  <c r="G164"/>
  <c r="G163"/>
  <c r="G156"/>
  <c r="G154"/>
  <c r="G153"/>
  <c r="G152"/>
  <c r="G151"/>
  <c r="G150"/>
  <c r="G149"/>
  <c r="G147"/>
  <c r="G146"/>
  <c r="G145"/>
  <c r="G144"/>
  <c r="G142"/>
  <c r="G141"/>
  <c r="G140"/>
  <c r="G139"/>
  <c r="G136"/>
  <c r="G135"/>
  <c r="G134"/>
  <c r="G133"/>
  <c r="G132"/>
  <c r="G130"/>
  <c r="G129"/>
  <c r="G128"/>
  <c r="G127"/>
  <c r="G125"/>
  <c r="G124"/>
  <c r="G123"/>
  <c r="G122"/>
  <c r="G120"/>
  <c r="G119"/>
  <c r="G118"/>
  <c r="G116"/>
  <c r="G115" s="1"/>
  <c r="G114" s="1"/>
  <c r="G111"/>
  <c r="G110"/>
  <c r="G109"/>
  <c r="G108"/>
  <c r="G95"/>
  <c r="G94"/>
  <c r="G93" s="1"/>
  <c r="G88" s="1"/>
  <c r="G91"/>
  <c r="G90"/>
  <c r="G89"/>
  <c r="G71"/>
  <c r="G70"/>
  <c r="G69"/>
  <c r="G68" s="1"/>
  <c r="G51"/>
  <c r="G50" s="1"/>
  <c r="G49" s="1"/>
  <c r="G48" s="1"/>
  <c r="G40"/>
  <c r="G39" s="1"/>
  <c r="G38" s="1"/>
  <c r="G37" s="1"/>
  <c r="G29"/>
  <c r="G28" s="1"/>
  <c r="G27" s="1"/>
  <c r="G26" s="1"/>
  <c r="G14"/>
  <c r="G13"/>
  <c r="G12"/>
  <c r="G11"/>
  <c r="F223"/>
  <c r="F222"/>
  <c r="F221"/>
  <c r="F220"/>
  <c r="F218"/>
  <c r="F217"/>
  <c r="F216" s="1"/>
  <c r="F215" s="1"/>
  <c r="F203"/>
  <c r="F202" s="1"/>
  <c r="F199"/>
  <c r="F198" s="1"/>
  <c r="F197" s="1"/>
  <c r="F188"/>
  <c r="F187" s="1"/>
  <c r="F186" s="1"/>
  <c r="F183"/>
  <c r="F182" s="1"/>
  <c r="F181" s="1"/>
  <c r="F180" s="1"/>
  <c r="F166"/>
  <c r="F165" s="1"/>
  <c r="F164" s="1"/>
  <c r="F163"/>
  <c r="F154"/>
  <c r="F153"/>
  <c r="F152"/>
  <c r="F151"/>
  <c r="F150"/>
  <c r="F149"/>
  <c r="F147"/>
  <c r="F146" s="1"/>
  <c r="F145" s="1"/>
  <c r="F144" s="1"/>
  <c r="F142"/>
  <c r="F141"/>
  <c r="F140" s="1"/>
  <c r="F139" s="1"/>
  <c r="F136"/>
  <c r="F135"/>
  <c r="F134" s="1"/>
  <c r="F133" s="1"/>
  <c r="F132" s="1"/>
  <c r="F130"/>
  <c r="F129"/>
  <c r="F128"/>
  <c r="F127"/>
  <c r="F125"/>
  <c r="F124" s="1"/>
  <c r="F123" s="1"/>
  <c r="F122"/>
  <c r="F120"/>
  <c r="F119" s="1"/>
  <c r="F118" s="1"/>
  <c r="F116"/>
  <c r="F115" s="1"/>
  <c r="F114" s="1"/>
  <c r="F111"/>
  <c r="F110" s="1"/>
  <c r="F109" s="1"/>
  <c r="F108" s="1"/>
  <c r="F95"/>
  <c r="F94" s="1"/>
  <c r="F93" s="1"/>
  <c r="F91"/>
  <c r="F90" s="1"/>
  <c r="F89" s="1"/>
  <c r="F71"/>
  <c r="F70" s="1"/>
  <c r="F69" s="1"/>
  <c r="F68" s="1"/>
  <c r="F51"/>
  <c r="F50" s="1"/>
  <c r="F49" s="1"/>
  <c r="F48" s="1"/>
  <c r="F40"/>
  <c r="F39" s="1"/>
  <c r="F38" s="1"/>
  <c r="F37" s="1"/>
  <c r="F29"/>
  <c r="F28" s="1"/>
  <c r="F27" s="1"/>
  <c r="F26" s="1"/>
  <c r="F14"/>
  <c r="F13" s="1"/>
  <c r="F12" s="1"/>
  <c r="F11" s="1"/>
  <c r="H116"/>
  <c r="H115" s="1"/>
  <c r="H114" s="1"/>
  <c r="H40"/>
  <c r="H39" s="1"/>
  <c r="H38" s="1"/>
  <c r="H37" s="1"/>
  <c r="H111"/>
  <c r="H110"/>
  <c r="H109"/>
  <c r="H108"/>
  <c r="H71"/>
  <c r="H70"/>
  <c r="H69" s="1"/>
  <c r="H68" s="1"/>
  <c r="H29"/>
  <c r="H28" s="1"/>
  <c r="H27" s="1"/>
  <c r="H26" s="1"/>
  <c r="H188"/>
  <c r="H187"/>
  <c r="H186"/>
  <c r="H91"/>
  <c r="H90"/>
  <c r="H89"/>
  <c r="H218"/>
  <c r="H217"/>
  <c r="H216" s="1"/>
  <c r="H215" s="1"/>
  <c r="H51"/>
  <c r="H50" s="1"/>
  <c r="H49" s="1"/>
  <c r="H48" s="1"/>
  <c r="H142"/>
  <c r="H141"/>
  <c r="H140"/>
  <c r="H139"/>
  <c r="H147"/>
  <c r="H146"/>
  <c r="H145"/>
  <c r="H144"/>
  <c r="H136"/>
  <c r="H135"/>
  <c r="H134"/>
  <c r="H133"/>
  <c r="H132"/>
  <c r="H125"/>
  <c r="H124"/>
  <c r="H123"/>
  <c r="H122"/>
  <c r="A9"/>
  <c r="A10" s="1"/>
  <c r="H14"/>
  <c r="H13"/>
  <c r="H12"/>
  <c r="H11"/>
  <c r="H95"/>
  <c r="H94"/>
  <c r="H93" s="1"/>
  <c r="H88" s="1"/>
  <c r="H120"/>
  <c r="H119"/>
  <c r="H118"/>
  <c r="H130"/>
  <c r="H129"/>
  <c r="H128"/>
  <c r="H127"/>
  <c r="H154"/>
  <c r="H153" s="1"/>
  <c r="H152" s="1"/>
  <c r="H151" s="1"/>
  <c r="H150" s="1"/>
  <c r="H149" s="1"/>
  <c r="H163"/>
  <c r="H156"/>
  <c r="H183"/>
  <c r="H182"/>
  <c r="H181"/>
  <c r="H180"/>
  <c r="H199"/>
  <c r="H198" s="1"/>
  <c r="H197" s="1"/>
  <c r="H203"/>
  <c r="H202"/>
  <c r="H201" s="1"/>
  <c r="H223"/>
  <c r="H222"/>
  <c r="H221"/>
  <c r="H220"/>
  <c r="H166"/>
  <c r="H165"/>
  <c r="H164"/>
  <c r="H138"/>
  <c r="G185"/>
  <c r="G138"/>
  <c r="F185"/>
  <c r="H185"/>
  <c r="F88" l="1"/>
  <c r="F42" s="1"/>
  <c r="F156"/>
  <c r="F157"/>
  <c r="F97"/>
  <c r="H168"/>
  <c r="G168"/>
  <c r="F138"/>
  <c r="A11"/>
  <c r="A12" s="1"/>
  <c r="A13" s="1"/>
  <c r="A14" s="1"/>
  <c r="A15" s="1"/>
  <c r="A16" s="1"/>
  <c r="A17" s="1"/>
  <c r="A18" s="1"/>
  <c r="A19" s="1"/>
  <c r="A20" s="1"/>
  <c r="A21" s="1"/>
  <c r="F113"/>
  <c r="H113"/>
  <c r="G113"/>
  <c r="H9"/>
  <c r="F168" l="1"/>
  <c r="H226"/>
  <c r="A22"/>
  <c r="A23" s="1"/>
  <c r="A24" s="1"/>
  <c r="A25" s="1"/>
  <c r="A26" s="1"/>
  <c r="F9"/>
  <c r="G9"/>
  <c r="G226" s="1"/>
  <c r="F226" l="1"/>
  <c r="A27"/>
  <c r="A28" s="1"/>
  <c r="A29" s="1"/>
  <c r="A30" s="1"/>
  <c r="A33"/>
  <c r="A34" s="1"/>
  <c r="A35" s="1"/>
  <c r="A36" s="1"/>
  <c r="A44"/>
  <c r="A45" s="1"/>
  <c r="A46" s="1"/>
  <c r="A47" s="1"/>
  <c r="A38"/>
  <c r="A39" s="1"/>
  <c r="A40" s="1"/>
  <c r="A41" s="1"/>
  <c r="A42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74" l="1"/>
  <c r="A75" s="1"/>
  <c r="A76" s="1"/>
  <c r="A77" s="1"/>
  <c r="A68"/>
  <c r="A69" s="1"/>
  <c r="A70" s="1"/>
  <c r="A71" s="1"/>
  <c r="A72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l="1"/>
  <c r="A94" s="1"/>
  <c r="A95" s="1"/>
  <c r="A96" s="1"/>
  <c r="A97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99"/>
  <c r="A100" s="1"/>
  <c r="A101" s="1"/>
  <c r="A102" s="1"/>
  <c r="A165" l="1"/>
  <c r="A166" s="1"/>
  <c r="A167" s="1"/>
  <c r="A168" s="1"/>
  <c r="A169" s="1"/>
  <c r="A170" l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6" l="1"/>
  <c r="A197" s="1"/>
  <c r="A198" s="1"/>
  <c r="A199" s="1"/>
  <c r="A200" s="1"/>
  <c r="A201" s="1"/>
  <c r="A202" s="1"/>
  <c r="A203" s="1"/>
  <c r="A204" s="1"/>
  <c r="A190"/>
  <c r="A191" s="1"/>
  <c r="A192" s="1"/>
  <c r="A193" s="1"/>
  <c r="A194" s="1"/>
  <c r="A205" l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</calcChain>
</file>

<file path=xl/sharedStrings.xml><?xml version="1.0" encoding="utf-8"?>
<sst xmlns="http://schemas.openxmlformats.org/spreadsheetml/2006/main" count="700" uniqueCount="190">
  <si>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</si>
  <si>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</si>
  <si>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</si>
  <si>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</si>
  <si>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</si>
  <si>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</si>
  <si>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</si>
  <si>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</si>
  <si>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</si>
  <si>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</si>
  <si>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/>
  </si>
  <si>
    <t>0309</t>
  </si>
  <si>
    <t>0310</t>
  </si>
  <si>
    <t>Дорожное хозяйство (дорожные фонды)</t>
  </si>
  <si>
    <t>0409</t>
  </si>
  <si>
    <t>Коммунальное хозяйство</t>
  </si>
  <si>
    <t>0502</t>
  </si>
  <si>
    <t>540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</si>
  <si>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</si>
  <si>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</si>
  <si>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</si>
  <si>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</si>
  <si>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0801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</si>
  <si>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</si>
  <si>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</si>
  <si>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Глава  муниципального образования в рамках непрограммных расходов  (фонд оплаты труда)</t>
  </si>
  <si>
    <t>0102</t>
  </si>
  <si>
    <t>Непрограммные расходы отдельных органов исполнительной власти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</si>
  <si>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</si>
  <si>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</si>
  <si>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0104</t>
  </si>
  <si>
    <t>0113</t>
  </si>
  <si>
    <t>870</t>
  </si>
  <si>
    <t>0111</t>
  </si>
  <si>
    <t>0203</t>
  </si>
  <si>
    <t>Итого: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</si>
  <si>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</si>
  <si>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</si>
  <si>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</si>
  <si>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</si>
  <si>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</si>
  <si>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</si>
  <si>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</si>
  <si>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0300</t>
  </si>
  <si>
    <t>Расходы на выплаты персоналу государственных (муниципальных) органов</t>
  </si>
  <si>
    <t>0400</t>
  </si>
  <si>
    <t>0500</t>
  </si>
  <si>
    <t>500</t>
  </si>
  <si>
    <t>Межбюджетные трансферты</t>
  </si>
  <si>
    <t>Иные межбюджетные трансферты</t>
  </si>
  <si>
    <t>0800</t>
  </si>
  <si>
    <t>Культура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</si>
  <si>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</si>
  <si>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</si>
  <si>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</si>
  <si>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</si>
  <si>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850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</si>
  <si>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</si>
  <si>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</si>
  <si>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</si>
  <si>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</si>
  <si>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</si>
  <si>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Мобилизационная и вневойсковая подготовка</t>
  </si>
  <si>
    <t>к Решению Толстихинского сельского Совета депутатов Уярского района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</si>
  <si>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</si>
  <si>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</si>
  <si>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Муниципальная программа Толстихинского сельсовета "Развитие культуры"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</si>
  <si>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непрограммных расходов отдельных органов исполнительной власти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</si>
  <si>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</si>
  <si>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Подпрограмма "Жилищно-коммунальная инфраструктура МО Толстихинский сельсовет"</t>
  </si>
  <si>
    <t>Подпрограмма "Создание условий для эффективного функционирования системы органов местного самоуправления"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</si>
  <si>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</si>
  <si>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</si>
  <si>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</si>
  <si>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КУЛЬТУРА, КИНЕМАТОГРАФИЯ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</si>
  <si>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</si>
  <si>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</si>
  <si>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НАЦИОНАЛЬНАЯ ОБОРОНА</t>
  </si>
  <si>
    <t>Функционирование органов местного самоуправления</t>
  </si>
  <si>
    <t>0314</t>
  </si>
  <si>
    <t>Другие вопросы в области национальной безопасности и правоохранительной деятельности</t>
  </si>
  <si>
    <t>(тыс.руб.)</t>
  </si>
  <si>
    <t>0100000000</t>
  </si>
  <si>
    <t>0110000000</t>
  </si>
  <si>
    <t>0110080700</t>
  </si>
  <si>
    <t>0110080710</t>
  </si>
  <si>
    <t>0120080720</t>
  </si>
  <si>
    <t>0120000000</t>
  </si>
  <si>
    <t>0130000000</t>
  </si>
  <si>
    <t>0130080740</t>
  </si>
  <si>
    <t>0130080750</t>
  </si>
  <si>
    <t>0130080760</t>
  </si>
  <si>
    <t>0140000000</t>
  </si>
  <si>
    <t>0140080040</t>
  </si>
  <si>
    <t>0140080050</t>
  </si>
  <si>
    <t>0140080350</t>
  </si>
  <si>
    <t>0200000000</t>
  </si>
  <si>
    <t>0210000000</t>
  </si>
  <si>
    <t>8700000000</t>
  </si>
  <si>
    <t>8710000000</t>
  </si>
  <si>
    <t>8710080010</t>
  </si>
  <si>
    <t>9300000000</t>
  </si>
  <si>
    <t>9310000000</t>
  </si>
  <si>
    <t>9310080020</t>
  </si>
  <si>
    <t>9310080030</t>
  </si>
  <si>
    <t>9320000000</t>
  </si>
  <si>
    <t>9320051180</t>
  </si>
  <si>
    <t>9320075140</t>
  </si>
  <si>
    <t>9320080090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</si>
  <si>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</si>
  <si>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</si>
  <si>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0140080130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</si>
  <si>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</si>
  <si>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</si>
  <si>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</si>
  <si>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</si>
  <si>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</si>
  <si>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</si>
  <si>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</si>
  <si>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</si>
  <si>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</si>
  <si>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</si>
  <si>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0150000000</t>
  </si>
  <si>
    <t>0150080420</t>
  </si>
  <si>
    <t>0160000000</t>
  </si>
  <si>
    <t>0160080050</t>
  </si>
  <si>
    <t>НАЦИОНАЛЬНАЯ БЕЗОПАСНОСТЬ И ПРАВООХРАНИТЕЛЬНАЯ ДЕЯТЕЛЬНОСТЬ</t>
  </si>
  <si>
    <t>0160080750</t>
  </si>
  <si>
    <t>ЖИЛИЩНО-КОММУНАЛЬНОЕ ХОЗЯЙСТВО</t>
  </si>
  <si>
    <t>НАЦИОНАЛЬНАЯ ЭКОНОМИКА</t>
  </si>
  <si>
    <t>Сумма на          2022 год</t>
  </si>
  <si>
    <t>Сумма на          2023 год</t>
  </si>
  <si>
    <t>Сумма на          2024 год</t>
  </si>
  <si>
    <t>Приложение № 5</t>
  </si>
  <si>
    <t xml:space="preserve">Распределение бюджетных ассигнований по целевым статьям (муниципальных программам Толстихинского сельсовета Уярского района и непрограммным направлениям деятельности), группам и подгруппам видов  расходов,  разделам,подразделам, классификации расходов бюджета поселения на 2022 год и плановый период 2023-2024 гг  </t>
  </si>
  <si>
    <t>УУР</t>
  </si>
  <si>
    <t>Подпрограмма «Защита населения и территории МО Толстихинский сельсовет от чрезвычайных ситуаций природного и техногенного характера»</t>
  </si>
  <si>
    <t>Обеспечение деятельности на осуществление мероприятий в области гражданской обороны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</si>
  <si>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в области предупреждения и ликвидации последствий чрезвычайных ситуаций, пожарная безопасность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</si>
  <si>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</si>
  <si>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</si>
  <si>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услуг)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</si>
  <si>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</si>
  <si>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Ежемесячные доплаты к пенсиям муниципальных служащих с учетом расходов на оплату по доставке и пересылке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</si>
  <si>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</si>
  <si>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Подпрограмма «Комплексные меры по профилактике терроризма и экстремизма на территории МО Толстихинский сельсовет»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</si>
  <si>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по противодействию терроризма и экстремистской деятельности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</si>
  <si>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"Энергосбережение и повышение энергоэффективности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</si>
  <si>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услуг) в рамках подпрограммы "Энергосбережение и повышение энергоэффективности МО Толстихинский сельсовет" муниципальной программы Толстихинского сельсовета "Поселок наш родной - МО Толстихинский сельсовет"</t>
  </si>
  <si>
    <t>Подпрограмма "Развитие культурного потенциала населения" муниципальной программы Толстихинского сельсовета "Развитие культуры"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</si>
  <si>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</si>
  <si>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0130027240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</si>
  <si>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</si>
  <si>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0140027240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</si>
  <si>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отдельных органов исполнительной власти</t>
  </si>
  <si>
    <t>9310027240</t>
  </si>
  <si>
    <t>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</si>
  <si>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01100S4120</t>
  </si>
  <si>
    <t>Обустройство и восстановление воинских захоронений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</si>
  <si>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01300L2990</t>
  </si>
  <si>
    <t>01300S6410</t>
  </si>
  <si>
    <t>Осуществление расходов, направленных на реализацию мероприятий по поддержке местных инициатив,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</si>
  <si>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</si>
  <si>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ЗДРАВООХРАНЕНИЕ</t>
  </si>
  <si>
    <t>0900</t>
  </si>
  <si>
    <t>0909</t>
  </si>
  <si>
    <t>Другие вопросы в области здравоохранения</t>
  </si>
  <si>
    <t>93200S5550</t>
  </si>
  <si>
    <t>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в рамках непрограммных расходов отдельных органов исполнительной власти</t>
  </si>
  <si>
    <t>Содействие развитию налогового потенциала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</si>
  <si>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0130077450</t>
  </si>
  <si>
    <t>0110077450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</si>
  <si>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«Жилищно-коммунальная инфраструктура МО Толстихинский сельсовет» муниципальной программы Толстихинского сельсовета «Поселок наш родной - МО Толстихинский сельсовет»</t>
  </si>
  <si>
    <t>01300S5710</t>
  </si>
  <si>
    <t>Содержание автомобильных дорог общего пользования за счет средств дорожного фонда Толстихинского сельсовета в рамках подпрограммы "Дорожный фонд МО Толстихинский сельсовет" муниципальной программы Толстихинского сельсовета "Поселок наш родной - МО Толстихинский сельсовет"</t>
  </si>
  <si>
    <t>Подпрограмма "Дорожный фонд МО Толстихинский сельсовет"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</si>
  <si>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"Дорожный фонд МО Толстихинский сельсовет" муниципальной программы Толстихинского сельсовета "Поселок наш родной - МО Толстихинский сельсовет"</t>
  </si>
  <si>
    <t>0120075080</t>
  </si>
  <si>
    <t>8710027240</t>
  </si>
  <si>
    <t>Содействие развитию налогового потенциала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</si>
  <si>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</si>
  <si>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0130010340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</si>
  <si>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</si>
  <si>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отдельных органов исполнительной власти</t>
  </si>
  <si>
    <t>9320080360</t>
  </si>
  <si>
    <t>Возмещение ущерба (штрафа) по акту проверки службой финансово-экономического контроля и контроля в сфере закупок Красноярского края в рамках непрограммных расходов отдельных органов исполнительной власти</t>
  </si>
  <si>
    <t>0140010340</t>
  </si>
  <si>
    <t>9310080050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</si>
  <si>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(содержание)</t>
  </si>
  <si>
    <t>№ 2-122 от 28.12.2022 г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</si>
</sst>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8">
    <font>
      <sz val="10"/>
      <name val="Arial"/>
    </font>
    <font>
      <sz val="8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/>
    <xf numFmtId="0" fontId="2" fillId="0" borderId="0" xfId="1" applyFont="1" applyFill="1" applyAlignment="1"/>
    <xf numFmtId="49" fontId="2" fillId="0" borderId="0" xfId="0" applyNumberFormat="1" applyFont="1" applyFill="1" applyAlignment="1"/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center" wrapText="1" shrinkToFi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vertical="center" wrapText="1" shrinkToFi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/>
    <xf numFmtId="49" fontId="4" fillId="0" borderId="1" xfId="0" applyNumberFormat="1" applyFont="1" applyFill="1" applyBorder="1" applyAlignment="1" applyProtection="1">
      <alignment vertical="center" wrapText="1" shrinkToFit="1"/>
    </xf>
    <xf numFmtId="49" fontId="4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9" xfId="0" applyNumberFormat="1" applyFont="1" applyFill="1" applyBorder="1" applyAlignment="1" applyProtection="1">
      <alignment vertical="center" wrapText="1" shrinkToFit="1"/>
    </xf>
    <xf numFmtId="49" fontId="2" fillId="0" borderId="3" xfId="0" applyNumberFormat="1" applyFont="1" applyFill="1" applyBorder="1"/>
    <xf numFmtId="0" fontId="2" fillId="0" borderId="1" xfId="0" applyFont="1" applyFill="1" applyBorder="1" applyAlignment="1">
      <alignment vertical="center" wrapText="1" shrinkToFit="1"/>
    </xf>
    <xf numFmtId="1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vertical="center" wrapText="1" shrinkToFit="1"/>
    </xf>
    <xf numFmtId="49" fontId="2" fillId="0" borderId="2" xfId="0" applyNumberFormat="1" applyFont="1" applyFill="1" applyBorder="1"/>
    <xf numFmtId="49" fontId="4" fillId="0" borderId="2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/>
    <xf numFmtId="0" fontId="6" fillId="0" borderId="0" xfId="0" applyNumberFormat="1" applyFont="1" applyFill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/>
    <xf numFmtId="2" fontId="2" fillId="0" borderId="2" xfId="0" applyNumberFormat="1" applyFont="1" applyFill="1" applyBorder="1" applyAlignment="1">
      <alignment vertical="center" wrapText="1" shrinkToFit="1"/>
    </xf>
    <xf numFmtId="0" fontId="2" fillId="0" borderId="2" xfId="0" applyNumberFormat="1" applyFont="1" applyFill="1" applyBorder="1"/>
    <xf numFmtId="1" fontId="2" fillId="0" borderId="3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 applyProtection="1">
      <alignment vertical="center" wrapText="1" shrinkToFit="1"/>
    </xf>
    <xf numFmtId="49" fontId="4" fillId="0" borderId="3" xfId="0" applyNumberFormat="1" applyFont="1" applyFill="1" applyBorder="1"/>
    <xf numFmtId="166" fontId="2" fillId="0" borderId="1" xfId="0" applyNumberFormat="1" applyFont="1" applyFill="1" applyBorder="1" applyAlignment="1" applyProtection="1">
      <alignment vertical="center" wrapText="1" shrinkToFit="1"/>
    </xf>
    <xf numFmtId="49" fontId="2" fillId="0" borderId="1" xfId="0" applyNumberFormat="1" applyFont="1" applyFill="1" applyBorder="1" applyAlignment="1">
      <alignment horizontal="left" wrapText="1"/>
    </xf>
    <xf numFmtId="166" fontId="2" fillId="0" borderId="10" xfId="0" applyNumberFormat="1" applyFont="1" applyFill="1" applyBorder="1" applyAlignment="1" applyProtection="1">
      <alignment vertical="center" wrapText="1" shrinkToFit="1"/>
    </xf>
    <xf numFmtId="1" fontId="2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/>
    <xf numFmtId="0" fontId="2" fillId="0" borderId="3" xfId="0" applyNumberFormat="1" applyFont="1" applyFill="1" applyBorder="1" applyAlignment="1">
      <alignment wrapText="1"/>
    </xf>
    <xf numFmtId="0" fontId="7" fillId="0" borderId="0" xfId="0" applyNumberFormat="1" applyFont="1" applyFill="1"/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vertical="center" wrapText="1" shrinkToFit="1"/>
    </xf>
    <xf numFmtId="0" fontId="2" fillId="0" borderId="1" xfId="0" applyNumberFormat="1" applyFont="1" applyFill="1" applyBorder="1" applyAlignment="1">
      <alignment vertical="center" wrapText="1" shrinkToFi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/>
    <xf numFmtId="1" fontId="2" fillId="0" borderId="9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 applyProtection="1">
      <alignment vertical="center" wrapText="1" shrinkToFit="1"/>
    </xf>
    <xf numFmtId="1" fontId="2" fillId="0" borderId="4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0" fontId="5" fillId="0" borderId="0" xfId="0" applyFont="1" applyFill="1"/>
    <xf numFmtId="49" fontId="2" fillId="0" borderId="2" xfId="0" applyNumberFormat="1" applyFont="1" applyFill="1" applyBorder="1" applyAlignment="1" applyProtection="1">
      <alignment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49" fontId="3" fillId="0" borderId="3" xfId="0" applyNumberFormat="1" applyFont="1" applyFill="1" applyBorder="1"/>
    <xf numFmtId="0" fontId="4" fillId="0" borderId="1" xfId="0" applyFont="1" applyFill="1" applyBorder="1" applyAlignment="1">
      <alignment vertical="center" wrapText="1" shrinkToFit="1"/>
    </xf>
    <xf numFmtId="49" fontId="3" fillId="0" borderId="3" xfId="0" applyNumberFormat="1" applyFont="1" applyFill="1" applyBorder="1" applyAlignment="1" applyProtection="1">
      <alignment vertical="center" wrapText="1" shrinkToFit="1"/>
    </xf>
    <xf numFmtId="49" fontId="3" fillId="0" borderId="11" xfId="0" applyNumberFormat="1" applyFont="1" applyFill="1" applyBorder="1" applyAlignment="1" applyProtection="1">
      <alignment vertical="center" wrapText="1" shrinkToFit="1"/>
    </xf>
    <xf numFmtId="49" fontId="2" fillId="0" borderId="1" xfId="0" applyNumberFormat="1" applyFont="1" applyFill="1" applyBorder="1" applyAlignment="1" applyProtection="1">
      <alignment vertical="center" wrapText="1" shrinkToFit="1"/>
    </xf>
    <xf numFmtId="2" fontId="2" fillId="0" borderId="3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49" fontId="2" fillId="0" borderId="8" xfId="0" applyNumberFormat="1" applyFont="1" applyFill="1" applyBorder="1"/>
    <xf numFmtId="1" fontId="2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center" wrapText="1" shrinkToFit="1"/>
    </xf>
    <xf numFmtId="49" fontId="3" fillId="0" borderId="8" xfId="0" applyNumberFormat="1" applyFont="1" applyFill="1" applyBorder="1"/>
    <xf numFmtId="1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4" fillId="0" borderId="2" xfId="0" applyNumberFormat="1" applyFont="1" applyFill="1" applyBorder="1" applyAlignment="1"/>
    <xf numFmtId="164" fontId="2" fillId="0" borderId="3" xfId="0" applyNumberFormat="1" applyFont="1" applyFill="1" applyBorder="1" applyAlignment="1"/>
    <xf numFmtId="4" fontId="2" fillId="0" borderId="3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4" fillId="0" borderId="2" xfId="0" applyNumberFormat="1" applyFont="1" applyFill="1" applyBorder="1" applyAlignment="1"/>
    <xf numFmtId="2" fontId="3" fillId="0" borderId="2" xfId="0" applyNumberFormat="1" applyFont="1" applyFill="1" applyBorder="1" applyAlignment="1"/>
    <xf numFmtId="4" fontId="4" fillId="0" borderId="3" xfId="0" applyNumberFormat="1" applyFont="1" applyFill="1" applyBorder="1" applyAlignment="1"/>
    <xf numFmtId="4" fontId="2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/>
    <xf numFmtId="164" fontId="2" fillId="0" borderId="9" xfId="0" applyNumberFormat="1" applyFont="1" applyFill="1" applyBorder="1" applyAlignment="1"/>
    <xf numFmtId="4" fontId="2" fillId="0" borderId="9" xfId="0" applyNumberFormat="1" applyFont="1" applyFill="1" applyBorder="1" applyAlignment="1"/>
    <xf numFmtId="164" fontId="4" fillId="0" borderId="12" xfId="0" applyNumberFormat="1" applyFont="1" applyFill="1" applyBorder="1" applyAlignment="1"/>
    <xf numFmtId="4" fontId="2" fillId="0" borderId="2" xfId="0" applyNumberFormat="1" applyFont="1" applyFill="1" applyBorder="1" applyAlignment="1"/>
    <xf numFmtId="165" fontId="2" fillId="0" borderId="2" xfId="0" applyNumberFormat="1" applyFont="1" applyFill="1" applyBorder="1" applyAlignment="1"/>
    <xf numFmtId="4" fontId="3" fillId="0" borderId="3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2" fillId="0" borderId="8" xfId="0" applyNumberFormat="1" applyFont="1" applyFill="1" applyBorder="1" applyAlignment="1"/>
    <xf numFmtId="164" fontId="3" fillId="0" borderId="8" xfId="0" applyNumberFormat="1" applyFont="1" applyFill="1" applyBorder="1" applyAlignment="1"/>
    <xf numFmtId="0" fontId="2" fillId="0" borderId="7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4"/>
  <sheetViews>
    <sheetView tabSelected="1" topLeftCell="A91" zoomScale="85" zoomScaleNormal="85" workbookViewId="0">
      <selection activeCell="F36" sqref="F36"/>
    </sheetView>
  </sheetViews>
  <sheetFormatPr defaultRowHeight="15"/>
  <cols>
    <col min="1" max="1" width="6.28515625" style="10" customWidth="1"/>
    <col min="2" max="2" width="48.85546875" style="10" customWidth="1"/>
    <col min="3" max="3" width="14.42578125" style="10" customWidth="1"/>
    <col min="4" max="4" width="8.85546875" style="10" customWidth="1"/>
    <col min="5" max="5" width="9.42578125" style="10" customWidth="1"/>
    <col min="6" max="6" width="12" style="10" customWidth="1"/>
    <col min="7" max="7" width="10.7109375" style="10" customWidth="1"/>
    <col min="8" max="8" width="11" style="10" customWidth="1"/>
    <col min="9" max="16384" width="9.140625" style="10"/>
  </cols>
  <sheetData>
    <row r="1" spans="1:9">
      <c r="A1" s="5"/>
      <c r="B1" s="6"/>
      <c r="C1" s="7"/>
      <c r="D1" s="8"/>
      <c r="E1" s="109" t="s">
        <v>133</v>
      </c>
      <c r="F1" s="109"/>
      <c r="G1" s="109"/>
      <c r="H1" s="109"/>
      <c r="I1" s="9"/>
    </row>
    <row r="2" spans="1:9">
      <c r="A2" s="5"/>
      <c r="B2" s="110" t="s">
        <v>63</v>
      </c>
      <c r="C2" s="110"/>
      <c r="D2" s="110"/>
      <c r="E2" s="110"/>
      <c r="F2" s="110"/>
      <c r="G2" s="110"/>
      <c r="H2" s="110"/>
      <c r="I2" s="11"/>
    </row>
    <row r="3" spans="1:9">
      <c r="A3" s="5"/>
      <c r="B3" s="6"/>
      <c r="C3" s="7"/>
      <c r="D3" s="111" t="s">
        <v>189</v>
      </c>
      <c r="E3" s="111"/>
      <c r="F3" s="111"/>
      <c r="G3" s="111"/>
      <c r="H3" s="111"/>
      <c r="I3" s="12"/>
    </row>
    <row r="4" spans="1:9" ht="63" customHeight="1">
      <c r="A4" s="112" t="s">
        <v>134</v>
      </c>
      <c r="B4" s="112"/>
      <c r="C4" s="112"/>
      <c r="D4" s="112"/>
      <c r="E4" s="112"/>
      <c r="F4" s="112"/>
      <c r="G4" s="112"/>
      <c r="H4" s="112"/>
    </row>
    <row r="5" spans="1:9">
      <c r="A5" s="108" t="s">
        <v>81</v>
      </c>
      <c r="B5" s="108"/>
      <c r="C5" s="108"/>
      <c r="D5" s="108"/>
      <c r="E5" s="108"/>
      <c r="F5" s="108"/>
      <c r="G5" s="108"/>
      <c r="H5" s="108"/>
    </row>
    <row r="6" spans="1:9" ht="50.25" customHeight="1">
      <c r="A6" s="13" t="s">
        <v>0</v>
      </c>
      <c r="B6" s="13" t="s">
        <v>1</v>
      </c>
      <c r="C6" s="14" t="s">
        <v>2</v>
      </c>
      <c r="D6" s="14" t="s">
        <v>3</v>
      </c>
      <c r="E6" s="14" t="s">
        <v>4</v>
      </c>
      <c r="F6" s="15" t="s">
        <v>130</v>
      </c>
      <c r="G6" s="15" t="s">
        <v>131</v>
      </c>
      <c r="H6" s="15" t="s">
        <v>132</v>
      </c>
    </row>
    <row r="7" spans="1:9">
      <c r="A7" s="16"/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9</v>
      </c>
      <c r="H7" s="14" t="s">
        <v>9</v>
      </c>
    </row>
    <row r="8" spans="1:9" ht="34.5" customHeight="1">
      <c r="A8" s="16" t="s">
        <v>5</v>
      </c>
      <c r="B8" s="17" t="s">
        <v>64</v>
      </c>
      <c r="C8" s="14"/>
      <c r="D8" s="14"/>
      <c r="E8" s="14"/>
      <c r="F8" s="18"/>
      <c r="G8" s="18"/>
      <c r="H8" s="18"/>
    </row>
    <row r="9" spans="1:9" ht="64.5" customHeight="1">
      <c r="A9" s="19">
        <f t="shared" ref="A9:A121" si="0">A8+1</f>
        <v>2</v>
      </c>
      <c r="B9" s="20" t="s">
        <v>65</v>
      </c>
      <c r="C9" s="21" t="s">
        <v>82</v>
      </c>
      <c r="D9" s="22" t="s">
        <v>10</v>
      </c>
      <c r="E9" s="22" t="s">
        <v>10</v>
      </c>
      <c r="F9" s="87">
        <f>F10+F31+F42+F97+F132+F138</f>
        <v>15413.4</v>
      </c>
      <c r="G9" s="87">
        <f>G10+G31+G42+G97+G132+G138</f>
        <v>3481.1000000000004</v>
      </c>
      <c r="H9" s="87">
        <f>H10+H31+H42+H97+H132+H138</f>
        <v>2966.6000000000004</v>
      </c>
      <c r="I9" s="23"/>
    </row>
    <row r="10" spans="1:9" ht="75.75" customHeight="1">
      <c r="A10" s="19">
        <f t="shared" si="0"/>
        <v>3</v>
      </c>
      <c r="B10" s="24" t="s">
        <v>136</v>
      </c>
      <c r="C10" s="25" t="s">
        <v>83</v>
      </c>
      <c r="D10" s="26"/>
      <c r="E10" s="26"/>
      <c r="F10" s="88">
        <f>F11+F16+F21+F26</f>
        <v>199.39999999999998</v>
      </c>
      <c r="G10" s="88">
        <f t="shared" ref="G10:H10" si="1">G11+G16+G21+G26</f>
        <v>80.2</v>
      </c>
      <c r="H10" s="88">
        <f t="shared" si="1"/>
        <v>80.2</v>
      </c>
      <c r="I10" s="23"/>
    </row>
    <row r="11" spans="1:9" ht="153" customHeight="1">
      <c r="A11" s="19">
        <f t="shared" si="0"/>
        <v>4</v>
      </c>
      <c r="B11" s="27" t="s">
        <v>137</v>
      </c>
      <c r="C11" s="28" t="s">
        <v>84</v>
      </c>
      <c r="D11" s="26"/>
      <c r="E11" s="26"/>
      <c r="F11" s="89">
        <f t="shared" ref="F11:H14" si="2">F12</f>
        <v>1</v>
      </c>
      <c r="G11" s="89">
        <f t="shared" si="2"/>
        <v>3</v>
      </c>
      <c r="H11" s="89">
        <f t="shared" si="2"/>
        <v>3</v>
      </c>
      <c r="I11" s="23"/>
    </row>
    <row r="12" spans="1:9" ht="35.25" customHeight="1">
      <c r="A12" s="19">
        <f t="shared" si="0"/>
        <v>5</v>
      </c>
      <c r="B12" s="29" t="s">
        <v>38</v>
      </c>
      <c r="C12" s="26" t="s">
        <v>84</v>
      </c>
      <c r="D12" s="26" t="s">
        <v>36</v>
      </c>
      <c r="E12" s="26"/>
      <c r="F12" s="89">
        <f t="shared" si="2"/>
        <v>1</v>
      </c>
      <c r="G12" s="89">
        <f t="shared" si="2"/>
        <v>3</v>
      </c>
      <c r="H12" s="89">
        <f t="shared" si="2"/>
        <v>3</v>
      </c>
      <c r="I12" s="23"/>
    </row>
    <row r="13" spans="1:9" ht="46.5" customHeight="1">
      <c r="A13" s="19">
        <f t="shared" si="0"/>
        <v>6</v>
      </c>
      <c r="B13" s="29" t="s">
        <v>39</v>
      </c>
      <c r="C13" s="26" t="s">
        <v>84</v>
      </c>
      <c r="D13" s="26" t="s">
        <v>37</v>
      </c>
      <c r="E13" s="26"/>
      <c r="F13" s="89">
        <f t="shared" si="2"/>
        <v>1</v>
      </c>
      <c r="G13" s="89">
        <f t="shared" si="2"/>
        <v>3</v>
      </c>
      <c r="H13" s="89">
        <f t="shared" si="2"/>
        <v>3</v>
      </c>
      <c r="I13" s="23"/>
    </row>
    <row r="14" spans="1:9" ht="33" customHeight="1">
      <c r="A14" s="19">
        <f t="shared" si="0"/>
        <v>7</v>
      </c>
      <c r="B14" s="29" t="s">
        <v>126</v>
      </c>
      <c r="C14" s="26" t="s">
        <v>84</v>
      </c>
      <c r="D14" s="26" t="s">
        <v>37</v>
      </c>
      <c r="E14" s="26" t="s">
        <v>43</v>
      </c>
      <c r="F14" s="89">
        <f t="shared" si="2"/>
        <v>1</v>
      </c>
      <c r="G14" s="89">
        <f t="shared" si="2"/>
        <v>3</v>
      </c>
      <c r="H14" s="89">
        <f t="shared" si="2"/>
        <v>3</v>
      </c>
      <c r="I14" s="23"/>
    </row>
    <row r="15" spans="1:9" ht="18" customHeight="1" thickBot="1">
      <c r="A15" s="30">
        <f t="shared" si="0"/>
        <v>8</v>
      </c>
      <c r="B15" s="31" t="s">
        <v>121</v>
      </c>
      <c r="C15" s="32" t="s">
        <v>84</v>
      </c>
      <c r="D15" s="32" t="s">
        <v>37</v>
      </c>
      <c r="E15" s="33" t="s">
        <v>11</v>
      </c>
      <c r="F15" s="90">
        <v>1</v>
      </c>
      <c r="G15" s="90">
        <v>3</v>
      </c>
      <c r="H15" s="90">
        <v>3</v>
      </c>
      <c r="I15" s="23"/>
    </row>
    <row r="16" spans="1:9" s="36" customFormat="1" ht="105" customHeight="1">
      <c r="A16" s="1">
        <f>A15+1</f>
        <v>9</v>
      </c>
      <c r="B16" s="34" t="s">
        <v>169</v>
      </c>
      <c r="C16" s="28" t="s">
        <v>171</v>
      </c>
      <c r="D16" s="35"/>
      <c r="E16" s="35"/>
      <c r="F16" s="91">
        <f>F17</f>
        <v>79.5</v>
      </c>
      <c r="G16" s="92">
        <f t="shared" ref="G16:G19" si="3">G17</f>
        <v>0</v>
      </c>
      <c r="H16" s="92">
        <f t="shared" ref="H16:H19" si="4">H17</f>
        <v>0</v>
      </c>
    </row>
    <row r="17" spans="1:9" s="36" customFormat="1" ht="30">
      <c r="A17" s="3">
        <f t="shared" ref="A17:A20" si="5">A16+1</f>
        <v>10</v>
      </c>
      <c r="B17" s="37" t="s">
        <v>38</v>
      </c>
      <c r="C17" s="26" t="s">
        <v>171</v>
      </c>
      <c r="D17" s="38" t="s">
        <v>36</v>
      </c>
      <c r="E17" s="38"/>
      <c r="F17" s="93">
        <f>F18</f>
        <v>79.5</v>
      </c>
      <c r="G17" s="89">
        <f t="shared" si="3"/>
        <v>0</v>
      </c>
      <c r="H17" s="89">
        <f t="shared" si="4"/>
        <v>0</v>
      </c>
    </row>
    <row r="18" spans="1:9" s="36" customFormat="1" ht="45.75" customHeight="1">
      <c r="A18" s="3">
        <f t="shared" si="5"/>
        <v>11</v>
      </c>
      <c r="B18" s="37" t="s">
        <v>39</v>
      </c>
      <c r="C18" s="26" t="s">
        <v>171</v>
      </c>
      <c r="D18" s="38" t="s">
        <v>37</v>
      </c>
      <c r="E18" s="38"/>
      <c r="F18" s="93">
        <f>F19</f>
        <v>79.5</v>
      </c>
      <c r="G18" s="89">
        <f t="shared" si="3"/>
        <v>0</v>
      </c>
      <c r="H18" s="89">
        <f t="shared" si="4"/>
        <v>0</v>
      </c>
    </row>
    <row r="19" spans="1:9" s="36" customFormat="1" ht="35.25" customHeight="1">
      <c r="A19" s="3">
        <f t="shared" si="5"/>
        <v>12</v>
      </c>
      <c r="B19" s="29" t="s">
        <v>126</v>
      </c>
      <c r="C19" s="26" t="s">
        <v>171</v>
      </c>
      <c r="D19" s="38" t="s">
        <v>37</v>
      </c>
      <c r="E19" s="26" t="s">
        <v>43</v>
      </c>
      <c r="F19" s="93">
        <f>F20</f>
        <v>79.5</v>
      </c>
      <c r="G19" s="89">
        <f t="shared" si="3"/>
        <v>0</v>
      </c>
      <c r="H19" s="89">
        <f t="shared" si="4"/>
        <v>0</v>
      </c>
    </row>
    <row r="20" spans="1:9" s="36" customFormat="1" ht="66" customHeight="1" thickBot="1">
      <c r="A20" s="4">
        <f t="shared" si="5"/>
        <v>13</v>
      </c>
      <c r="B20" s="39" t="s">
        <v>120</v>
      </c>
      <c r="C20" s="32" t="s">
        <v>171</v>
      </c>
      <c r="D20" s="40" t="s">
        <v>37</v>
      </c>
      <c r="E20" s="33" t="s">
        <v>12</v>
      </c>
      <c r="F20" s="94">
        <v>79.5</v>
      </c>
      <c r="G20" s="95">
        <v>0</v>
      </c>
      <c r="H20" s="95">
        <v>0</v>
      </c>
    </row>
    <row r="21" spans="1:9" ht="180.75" customHeight="1">
      <c r="A21" s="41">
        <f>A20+1</f>
        <v>14</v>
      </c>
      <c r="B21" s="27" t="s">
        <v>138</v>
      </c>
      <c r="C21" s="28" t="s">
        <v>85</v>
      </c>
      <c r="D21" s="28"/>
      <c r="E21" s="28"/>
      <c r="F21" s="92">
        <f t="shared" ref="F21:H24" si="6">F22</f>
        <v>48.2</v>
      </c>
      <c r="G21" s="92">
        <f t="shared" si="6"/>
        <v>10</v>
      </c>
      <c r="H21" s="92">
        <f t="shared" si="6"/>
        <v>10</v>
      </c>
      <c r="I21" s="23"/>
    </row>
    <row r="22" spans="1:9" ht="33" customHeight="1">
      <c r="A22" s="19">
        <f t="shared" si="0"/>
        <v>15</v>
      </c>
      <c r="B22" s="29" t="s">
        <v>38</v>
      </c>
      <c r="C22" s="26" t="s">
        <v>85</v>
      </c>
      <c r="D22" s="26" t="s">
        <v>36</v>
      </c>
      <c r="E22" s="26"/>
      <c r="F22" s="89">
        <f t="shared" si="6"/>
        <v>48.2</v>
      </c>
      <c r="G22" s="89">
        <f t="shared" si="6"/>
        <v>10</v>
      </c>
      <c r="H22" s="89">
        <f t="shared" si="6"/>
        <v>10</v>
      </c>
      <c r="I22" s="23"/>
    </row>
    <row r="23" spans="1:9" ht="45">
      <c r="A23" s="19">
        <f t="shared" si="0"/>
        <v>16</v>
      </c>
      <c r="B23" s="29" t="s">
        <v>39</v>
      </c>
      <c r="C23" s="26" t="s">
        <v>85</v>
      </c>
      <c r="D23" s="26" t="s">
        <v>37</v>
      </c>
      <c r="E23" s="26"/>
      <c r="F23" s="89">
        <f t="shared" si="6"/>
        <v>48.2</v>
      </c>
      <c r="G23" s="89">
        <f t="shared" si="6"/>
        <v>10</v>
      </c>
      <c r="H23" s="89">
        <f t="shared" si="6"/>
        <v>10</v>
      </c>
      <c r="I23" s="23"/>
    </row>
    <row r="24" spans="1:9" ht="33" customHeight="1">
      <c r="A24" s="19">
        <f t="shared" si="0"/>
        <v>17</v>
      </c>
      <c r="B24" s="29" t="s">
        <v>126</v>
      </c>
      <c r="C24" s="26" t="s">
        <v>85</v>
      </c>
      <c r="D24" s="26" t="s">
        <v>37</v>
      </c>
      <c r="E24" s="26" t="s">
        <v>43</v>
      </c>
      <c r="F24" s="89">
        <f t="shared" si="6"/>
        <v>48.2</v>
      </c>
      <c r="G24" s="89">
        <f t="shared" si="6"/>
        <v>10</v>
      </c>
      <c r="H24" s="89">
        <f t="shared" si="6"/>
        <v>10</v>
      </c>
      <c r="I24" s="23"/>
    </row>
    <row r="25" spans="1:9" ht="63.75" customHeight="1" thickBot="1">
      <c r="A25" s="30">
        <f t="shared" si="0"/>
        <v>18</v>
      </c>
      <c r="B25" s="39" t="s">
        <v>120</v>
      </c>
      <c r="C25" s="32" t="s">
        <v>85</v>
      </c>
      <c r="D25" s="32" t="s">
        <v>37</v>
      </c>
      <c r="E25" s="33" t="s">
        <v>12</v>
      </c>
      <c r="F25" s="90">
        <v>48.2</v>
      </c>
      <c r="G25" s="90">
        <f>10</f>
        <v>10</v>
      </c>
      <c r="H25" s="90">
        <f>10</f>
        <v>10</v>
      </c>
      <c r="I25" s="23"/>
    </row>
    <row r="26" spans="1:9" ht="124.5" customHeight="1">
      <c r="A26" s="41">
        <f>A25+1</f>
        <v>19</v>
      </c>
      <c r="B26" s="27" t="s">
        <v>156</v>
      </c>
      <c r="C26" s="28" t="s">
        <v>157</v>
      </c>
      <c r="D26" s="28"/>
      <c r="E26" s="28"/>
      <c r="F26" s="92">
        <f t="shared" ref="F26:H29" si="7">F27</f>
        <v>70.7</v>
      </c>
      <c r="G26" s="92">
        <f t="shared" si="7"/>
        <v>67.2</v>
      </c>
      <c r="H26" s="92">
        <f t="shared" si="7"/>
        <v>67.2</v>
      </c>
      <c r="I26" s="23"/>
    </row>
    <row r="27" spans="1:9" ht="33" customHeight="1">
      <c r="A27" s="19">
        <f t="shared" si="0"/>
        <v>20</v>
      </c>
      <c r="B27" s="29" t="s">
        <v>38</v>
      </c>
      <c r="C27" s="26" t="s">
        <v>157</v>
      </c>
      <c r="D27" s="26" t="s">
        <v>36</v>
      </c>
      <c r="E27" s="26"/>
      <c r="F27" s="89">
        <f t="shared" si="7"/>
        <v>70.7</v>
      </c>
      <c r="G27" s="89">
        <f t="shared" si="7"/>
        <v>67.2</v>
      </c>
      <c r="H27" s="89">
        <f t="shared" si="7"/>
        <v>67.2</v>
      </c>
      <c r="I27" s="23"/>
    </row>
    <row r="28" spans="1:9" ht="45">
      <c r="A28" s="19">
        <f t="shared" si="0"/>
        <v>21</v>
      </c>
      <c r="B28" s="29" t="s">
        <v>39</v>
      </c>
      <c r="C28" s="26" t="s">
        <v>157</v>
      </c>
      <c r="D28" s="26" t="s">
        <v>37</v>
      </c>
      <c r="E28" s="26"/>
      <c r="F28" s="89">
        <f t="shared" si="7"/>
        <v>70.7</v>
      </c>
      <c r="G28" s="89">
        <f t="shared" si="7"/>
        <v>67.2</v>
      </c>
      <c r="H28" s="89">
        <f t="shared" si="7"/>
        <v>67.2</v>
      </c>
      <c r="I28" s="23"/>
    </row>
    <row r="29" spans="1:9" ht="33" customHeight="1">
      <c r="A29" s="19">
        <f t="shared" si="0"/>
        <v>22</v>
      </c>
      <c r="B29" s="29" t="s">
        <v>126</v>
      </c>
      <c r="C29" s="26" t="s">
        <v>157</v>
      </c>
      <c r="D29" s="26" t="s">
        <v>37</v>
      </c>
      <c r="E29" s="26" t="s">
        <v>43</v>
      </c>
      <c r="F29" s="89">
        <f t="shared" si="7"/>
        <v>70.7</v>
      </c>
      <c r="G29" s="89">
        <f t="shared" si="7"/>
        <v>67.2</v>
      </c>
      <c r="H29" s="89">
        <f t="shared" si="7"/>
        <v>67.2</v>
      </c>
      <c r="I29" s="23"/>
    </row>
    <row r="30" spans="1:9" ht="63.75" customHeight="1" thickBot="1">
      <c r="A30" s="30">
        <f t="shared" si="0"/>
        <v>23</v>
      </c>
      <c r="B30" s="39" t="s">
        <v>120</v>
      </c>
      <c r="C30" s="32" t="s">
        <v>157</v>
      </c>
      <c r="D30" s="32" t="s">
        <v>37</v>
      </c>
      <c r="E30" s="33" t="s">
        <v>12</v>
      </c>
      <c r="F30" s="90">
        <f>67.2+3.5</f>
        <v>70.7</v>
      </c>
      <c r="G30" s="90">
        <f>67.2</f>
        <v>67.2</v>
      </c>
      <c r="H30" s="90">
        <f>67.2</f>
        <v>67.2</v>
      </c>
      <c r="I30" s="23"/>
    </row>
    <row r="31" spans="1:9" ht="33" customHeight="1">
      <c r="A31" s="42">
        <f t="shared" si="0"/>
        <v>24</v>
      </c>
      <c r="B31" s="43" t="s">
        <v>175</v>
      </c>
      <c r="C31" s="44" t="s">
        <v>87</v>
      </c>
      <c r="D31" s="28"/>
      <c r="E31" s="28"/>
      <c r="F31" s="96">
        <f>SUM(F32+F37)</f>
        <v>832.2</v>
      </c>
      <c r="G31" s="96">
        <f t="shared" ref="G31:H31" si="8">SUM(G32+G37)</f>
        <v>493.6</v>
      </c>
      <c r="H31" s="96">
        <f t="shared" si="8"/>
        <v>493.6</v>
      </c>
      <c r="I31" s="23"/>
    </row>
    <row r="32" spans="1:9" ht="122.25" customHeight="1">
      <c r="A32" s="19">
        <f t="shared" si="0"/>
        <v>25</v>
      </c>
      <c r="B32" s="45" t="s">
        <v>174</v>
      </c>
      <c r="C32" s="46" t="s">
        <v>86</v>
      </c>
      <c r="D32" s="26"/>
      <c r="E32" s="26"/>
      <c r="F32" s="89">
        <f t="shared" ref="F32:H35" si="9">F33</f>
        <v>619.5</v>
      </c>
      <c r="G32" s="89">
        <f t="shared" si="9"/>
        <v>493.6</v>
      </c>
      <c r="H32" s="89">
        <f t="shared" si="9"/>
        <v>493.6</v>
      </c>
      <c r="I32" s="23"/>
    </row>
    <row r="33" spans="1:9" ht="33.75" customHeight="1">
      <c r="A33" s="19">
        <f t="shared" si="0"/>
        <v>26</v>
      </c>
      <c r="B33" s="29" t="s">
        <v>38</v>
      </c>
      <c r="C33" s="46" t="s">
        <v>86</v>
      </c>
      <c r="D33" s="16" t="s">
        <v>36</v>
      </c>
      <c r="E33" s="16"/>
      <c r="F33" s="97">
        <f t="shared" si="9"/>
        <v>619.5</v>
      </c>
      <c r="G33" s="97">
        <f t="shared" si="9"/>
        <v>493.6</v>
      </c>
      <c r="H33" s="97">
        <f t="shared" si="9"/>
        <v>493.6</v>
      </c>
      <c r="I33" s="23"/>
    </row>
    <row r="34" spans="1:9" ht="45">
      <c r="A34" s="19">
        <f t="shared" si="0"/>
        <v>27</v>
      </c>
      <c r="B34" s="29" t="s">
        <v>39</v>
      </c>
      <c r="C34" s="46" t="s">
        <v>86</v>
      </c>
      <c r="D34" s="16" t="s">
        <v>37</v>
      </c>
      <c r="E34" s="16"/>
      <c r="F34" s="97">
        <f t="shared" si="9"/>
        <v>619.5</v>
      </c>
      <c r="G34" s="97">
        <f t="shared" si="9"/>
        <v>493.6</v>
      </c>
      <c r="H34" s="97">
        <f t="shared" si="9"/>
        <v>493.6</v>
      </c>
      <c r="I34" s="23"/>
    </row>
    <row r="35" spans="1:9">
      <c r="A35" s="19">
        <f t="shared" si="0"/>
        <v>28</v>
      </c>
      <c r="B35" s="47" t="s">
        <v>129</v>
      </c>
      <c r="C35" s="26" t="s">
        <v>86</v>
      </c>
      <c r="D35" s="26" t="s">
        <v>37</v>
      </c>
      <c r="E35" s="26" t="s">
        <v>45</v>
      </c>
      <c r="F35" s="89">
        <f t="shared" si="9"/>
        <v>619.5</v>
      </c>
      <c r="G35" s="89">
        <f t="shared" si="9"/>
        <v>493.6</v>
      </c>
      <c r="H35" s="89">
        <f t="shared" si="9"/>
        <v>493.6</v>
      </c>
      <c r="I35" s="23"/>
    </row>
    <row r="36" spans="1:9" ht="19.5" customHeight="1" thickBot="1">
      <c r="A36" s="30">
        <f t="shared" si="0"/>
        <v>29</v>
      </c>
      <c r="B36" s="31" t="s">
        <v>13</v>
      </c>
      <c r="C36" s="32" t="s">
        <v>86</v>
      </c>
      <c r="D36" s="32" t="s">
        <v>37</v>
      </c>
      <c r="E36" s="33" t="s">
        <v>14</v>
      </c>
      <c r="F36" s="90">
        <f>584.5+35</f>
        <v>619.5</v>
      </c>
      <c r="G36" s="90">
        <v>493.6</v>
      </c>
      <c r="H36" s="90">
        <v>493.6</v>
      </c>
      <c r="I36" s="23"/>
    </row>
    <row r="37" spans="1:9" ht="122.25" customHeight="1">
      <c r="A37" s="42">
        <f t="shared" si="0"/>
        <v>30</v>
      </c>
      <c r="B37" s="45" t="s">
        <v>176</v>
      </c>
      <c r="C37" s="46" t="s">
        <v>177</v>
      </c>
      <c r="D37" s="26"/>
      <c r="E37" s="26"/>
      <c r="F37" s="89">
        <f t="shared" ref="F37:H40" si="10">F38</f>
        <v>212.7</v>
      </c>
      <c r="G37" s="89">
        <f t="shared" si="10"/>
        <v>0</v>
      </c>
      <c r="H37" s="89">
        <f t="shared" si="10"/>
        <v>0</v>
      </c>
      <c r="I37" s="23"/>
    </row>
    <row r="38" spans="1:9" ht="33.75" customHeight="1">
      <c r="A38" s="19">
        <f t="shared" si="0"/>
        <v>31</v>
      </c>
      <c r="B38" s="29" t="s">
        <v>38</v>
      </c>
      <c r="C38" s="46" t="s">
        <v>177</v>
      </c>
      <c r="D38" s="16" t="s">
        <v>36</v>
      </c>
      <c r="E38" s="16"/>
      <c r="F38" s="97">
        <f t="shared" si="10"/>
        <v>212.7</v>
      </c>
      <c r="G38" s="97">
        <f t="shared" si="10"/>
        <v>0</v>
      </c>
      <c r="H38" s="97">
        <f t="shared" si="10"/>
        <v>0</v>
      </c>
      <c r="I38" s="23"/>
    </row>
    <row r="39" spans="1:9" ht="45">
      <c r="A39" s="19">
        <f t="shared" si="0"/>
        <v>32</v>
      </c>
      <c r="B39" s="29" t="s">
        <v>39</v>
      </c>
      <c r="C39" s="46" t="s">
        <v>177</v>
      </c>
      <c r="D39" s="16" t="s">
        <v>37</v>
      </c>
      <c r="E39" s="16"/>
      <c r="F39" s="97">
        <f t="shared" si="10"/>
        <v>212.7</v>
      </c>
      <c r="G39" s="97">
        <f t="shared" si="10"/>
        <v>0</v>
      </c>
      <c r="H39" s="97">
        <f t="shared" si="10"/>
        <v>0</v>
      </c>
      <c r="I39" s="23"/>
    </row>
    <row r="40" spans="1:9">
      <c r="A40" s="19">
        <f t="shared" si="0"/>
        <v>33</v>
      </c>
      <c r="B40" s="47" t="s">
        <v>129</v>
      </c>
      <c r="C40" s="26" t="s">
        <v>177</v>
      </c>
      <c r="D40" s="26" t="s">
        <v>37</v>
      </c>
      <c r="E40" s="26" t="s">
        <v>45</v>
      </c>
      <c r="F40" s="89">
        <f t="shared" si="10"/>
        <v>212.7</v>
      </c>
      <c r="G40" s="89">
        <f t="shared" si="10"/>
        <v>0</v>
      </c>
      <c r="H40" s="89">
        <f t="shared" si="10"/>
        <v>0</v>
      </c>
      <c r="I40" s="23"/>
    </row>
    <row r="41" spans="1:9" ht="19.5" customHeight="1" thickBot="1">
      <c r="A41" s="30">
        <f t="shared" si="0"/>
        <v>34</v>
      </c>
      <c r="B41" s="31" t="s">
        <v>13</v>
      </c>
      <c r="C41" s="32" t="s">
        <v>177</v>
      </c>
      <c r="D41" s="32" t="s">
        <v>37</v>
      </c>
      <c r="E41" s="33" t="s">
        <v>14</v>
      </c>
      <c r="F41" s="90">
        <v>212.7</v>
      </c>
      <c r="G41" s="90">
        <v>0</v>
      </c>
      <c r="H41" s="90">
        <v>0</v>
      </c>
      <c r="I41" s="23"/>
    </row>
    <row r="42" spans="1:9" ht="44.25" customHeight="1">
      <c r="A42" s="48">
        <f t="shared" si="0"/>
        <v>35</v>
      </c>
      <c r="B42" s="49" t="s">
        <v>69</v>
      </c>
      <c r="C42" s="44" t="s">
        <v>88</v>
      </c>
      <c r="D42" s="44"/>
      <c r="E42" s="44"/>
      <c r="F42" s="96">
        <f>F43+F48+F53+F58+F63+F68+F73+F78+F83+F88</f>
        <v>12174.3</v>
      </c>
      <c r="G42" s="96">
        <f t="shared" ref="G42:H42" si="11">G48+G53+G58+G63+G68+G78+G83+G88</f>
        <v>1347.1</v>
      </c>
      <c r="H42" s="96">
        <f t="shared" si="11"/>
        <v>830.59999999999991</v>
      </c>
      <c r="I42" s="23"/>
    </row>
    <row r="43" spans="1:9" ht="108" customHeight="1">
      <c r="A43" s="19">
        <f t="shared" si="0"/>
        <v>36</v>
      </c>
      <c r="B43" s="50" t="s">
        <v>179</v>
      </c>
      <c r="C43" s="28" t="s">
        <v>170</v>
      </c>
      <c r="D43" s="28"/>
      <c r="E43" s="28"/>
      <c r="F43" s="92">
        <f t="shared" ref="F43:H46" si="12">F44</f>
        <v>44.4</v>
      </c>
      <c r="G43" s="92">
        <f t="shared" si="12"/>
        <v>10</v>
      </c>
      <c r="H43" s="92">
        <f t="shared" si="12"/>
        <v>10</v>
      </c>
      <c r="I43" s="23"/>
    </row>
    <row r="44" spans="1:9" ht="35.25" customHeight="1">
      <c r="A44" s="41">
        <f t="shared" si="0"/>
        <v>37</v>
      </c>
      <c r="B44" s="29" t="s">
        <v>38</v>
      </c>
      <c r="C44" s="26" t="s">
        <v>170</v>
      </c>
      <c r="D44" s="26" t="s">
        <v>36</v>
      </c>
      <c r="E44" s="26"/>
      <c r="F44" s="89">
        <f t="shared" si="12"/>
        <v>44.4</v>
      </c>
      <c r="G44" s="89">
        <f t="shared" si="12"/>
        <v>10</v>
      </c>
      <c r="H44" s="89">
        <f t="shared" si="12"/>
        <v>10</v>
      </c>
      <c r="I44" s="23"/>
    </row>
    <row r="45" spans="1:9" ht="48.75" customHeight="1">
      <c r="A45" s="41">
        <f t="shared" si="0"/>
        <v>38</v>
      </c>
      <c r="B45" s="29" t="s">
        <v>39</v>
      </c>
      <c r="C45" s="26" t="s">
        <v>170</v>
      </c>
      <c r="D45" s="26" t="s">
        <v>37</v>
      </c>
      <c r="E45" s="26"/>
      <c r="F45" s="89">
        <f t="shared" si="12"/>
        <v>44.4</v>
      </c>
      <c r="G45" s="89">
        <f t="shared" si="12"/>
        <v>10</v>
      </c>
      <c r="H45" s="89">
        <f t="shared" si="12"/>
        <v>10</v>
      </c>
      <c r="I45" s="23"/>
    </row>
    <row r="46" spans="1:9" ht="18.75" customHeight="1">
      <c r="A46" s="41">
        <f t="shared" si="0"/>
        <v>39</v>
      </c>
      <c r="B46" s="29" t="s">
        <v>128</v>
      </c>
      <c r="C46" s="26" t="s">
        <v>170</v>
      </c>
      <c r="D46" s="26" t="s">
        <v>37</v>
      </c>
      <c r="E46" s="26" t="s">
        <v>46</v>
      </c>
      <c r="F46" s="89">
        <f t="shared" si="12"/>
        <v>44.4</v>
      </c>
      <c r="G46" s="89">
        <f t="shared" si="12"/>
        <v>10</v>
      </c>
      <c r="H46" s="89">
        <f t="shared" si="12"/>
        <v>10</v>
      </c>
      <c r="I46" s="23"/>
    </row>
    <row r="47" spans="1:9" ht="15.75" thickBot="1">
      <c r="A47" s="30">
        <f t="shared" si="0"/>
        <v>40</v>
      </c>
      <c r="B47" s="51" t="s">
        <v>15</v>
      </c>
      <c r="C47" s="32" t="s">
        <v>170</v>
      </c>
      <c r="D47" s="32" t="s">
        <v>37</v>
      </c>
      <c r="E47" s="33" t="s">
        <v>16</v>
      </c>
      <c r="F47" s="90">
        <v>44.4</v>
      </c>
      <c r="G47" s="90">
        <v>10</v>
      </c>
      <c r="H47" s="90">
        <v>10</v>
      </c>
      <c r="I47" s="23"/>
    </row>
    <row r="48" spans="1:9" ht="108" customHeight="1">
      <c r="A48" s="42">
        <f t="shared" si="0"/>
        <v>41</v>
      </c>
      <c r="B48" s="50" t="s">
        <v>139</v>
      </c>
      <c r="C48" s="28" t="s">
        <v>89</v>
      </c>
      <c r="D48" s="28"/>
      <c r="E48" s="28"/>
      <c r="F48" s="92">
        <f t="shared" ref="F48:H51" si="13">F49</f>
        <v>67.2</v>
      </c>
      <c r="G48" s="92">
        <f t="shared" si="13"/>
        <v>10</v>
      </c>
      <c r="H48" s="92">
        <f t="shared" si="13"/>
        <v>10</v>
      </c>
      <c r="I48" s="23"/>
    </row>
    <row r="49" spans="1:9" ht="35.25" customHeight="1">
      <c r="A49" s="19">
        <f t="shared" si="0"/>
        <v>42</v>
      </c>
      <c r="B49" s="29" t="s">
        <v>38</v>
      </c>
      <c r="C49" s="26" t="s">
        <v>89</v>
      </c>
      <c r="D49" s="26" t="s">
        <v>36</v>
      </c>
      <c r="E49" s="26"/>
      <c r="F49" s="89">
        <f t="shared" si="13"/>
        <v>67.2</v>
      </c>
      <c r="G49" s="89">
        <f t="shared" si="13"/>
        <v>10</v>
      </c>
      <c r="H49" s="89">
        <f t="shared" si="13"/>
        <v>10</v>
      </c>
      <c r="I49" s="23"/>
    </row>
    <row r="50" spans="1:9" ht="48.75" customHeight="1">
      <c r="A50" s="41">
        <f t="shared" si="0"/>
        <v>43</v>
      </c>
      <c r="B50" s="29" t="s">
        <v>39</v>
      </c>
      <c r="C50" s="26" t="s">
        <v>89</v>
      </c>
      <c r="D50" s="26" t="s">
        <v>37</v>
      </c>
      <c r="E50" s="26"/>
      <c r="F50" s="89">
        <f t="shared" si="13"/>
        <v>67.2</v>
      </c>
      <c r="G50" s="89">
        <f t="shared" si="13"/>
        <v>10</v>
      </c>
      <c r="H50" s="89">
        <f t="shared" si="13"/>
        <v>10</v>
      </c>
      <c r="I50" s="23"/>
    </row>
    <row r="51" spans="1:9" ht="18.75" customHeight="1">
      <c r="A51" s="41">
        <f t="shared" si="0"/>
        <v>44</v>
      </c>
      <c r="B51" s="29" t="s">
        <v>128</v>
      </c>
      <c r="C51" s="26" t="s">
        <v>89</v>
      </c>
      <c r="D51" s="26" t="s">
        <v>37</v>
      </c>
      <c r="E51" s="26" t="s">
        <v>46</v>
      </c>
      <c r="F51" s="89">
        <f t="shared" si="13"/>
        <v>67.2</v>
      </c>
      <c r="G51" s="89">
        <f t="shared" si="13"/>
        <v>10</v>
      </c>
      <c r="H51" s="89">
        <f t="shared" si="13"/>
        <v>10</v>
      </c>
      <c r="I51" s="23"/>
    </row>
    <row r="52" spans="1:9" ht="15.75" thickBot="1">
      <c r="A52" s="30">
        <f t="shared" si="0"/>
        <v>45</v>
      </c>
      <c r="B52" s="51" t="s">
        <v>15</v>
      </c>
      <c r="C52" s="32" t="s">
        <v>89</v>
      </c>
      <c r="D52" s="32" t="s">
        <v>37</v>
      </c>
      <c r="E52" s="33" t="s">
        <v>16</v>
      </c>
      <c r="F52" s="90">
        <v>67.2</v>
      </c>
      <c r="G52" s="90">
        <v>10</v>
      </c>
      <c r="H52" s="90">
        <v>10</v>
      </c>
      <c r="I52" s="23"/>
    </row>
    <row r="53" spans="1:9" s="36" customFormat="1" ht="108" customHeight="1">
      <c r="A53" s="1">
        <f>A52+1</f>
        <v>46</v>
      </c>
      <c r="B53" s="34" t="s">
        <v>179</v>
      </c>
      <c r="C53" s="35" t="s">
        <v>170</v>
      </c>
      <c r="D53" s="35"/>
      <c r="E53" s="35"/>
      <c r="F53" s="91">
        <f>F54</f>
        <v>16.100000000000001</v>
      </c>
      <c r="G53" s="92">
        <f t="shared" ref="G53:H53" si="14">G54</f>
        <v>0</v>
      </c>
      <c r="H53" s="92">
        <f t="shared" si="14"/>
        <v>0</v>
      </c>
    </row>
    <row r="54" spans="1:9" s="36" customFormat="1" ht="30">
      <c r="A54" s="3">
        <f t="shared" ref="A54:A57" si="15">A53+1</f>
        <v>47</v>
      </c>
      <c r="B54" s="37" t="s">
        <v>38</v>
      </c>
      <c r="C54" s="38" t="s">
        <v>170</v>
      </c>
      <c r="D54" s="38" t="s">
        <v>36</v>
      </c>
      <c r="E54" s="38"/>
      <c r="F54" s="93">
        <f>F55</f>
        <v>16.100000000000001</v>
      </c>
      <c r="G54" s="89">
        <f t="shared" ref="G54:H54" si="16">G55</f>
        <v>0</v>
      </c>
      <c r="H54" s="89">
        <f t="shared" si="16"/>
        <v>0</v>
      </c>
    </row>
    <row r="55" spans="1:9" s="36" customFormat="1" ht="45.75" customHeight="1">
      <c r="A55" s="3">
        <f t="shared" si="15"/>
        <v>48</v>
      </c>
      <c r="B55" s="37" t="s">
        <v>39</v>
      </c>
      <c r="C55" s="38" t="s">
        <v>170</v>
      </c>
      <c r="D55" s="38" t="s">
        <v>37</v>
      </c>
      <c r="E55" s="38"/>
      <c r="F55" s="93">
        <f>F56</f>
        <v>16.100000000000001</v>
      </c>
      <c r="G55" s="89">
        <f t="shared" ref="G55:H55" si="17">G56</f>
        <v>0</v>
      </c>
      <c r="H55" s="89">
        <f t="shared" si="17"/>
        <v>0</v>
      </c>
    </row>
    <row r="56" spans="1:9" s="36" customFormat="1" ht="20.25" customHeight="1">
      <c r="A56" s="3">
        <f t="shared" si="15"/>
        <v>49</v>
      </c>
      <c r="B56" s="37" t="s">
        <v>128</v>
      </c>
      <c r="C56" s="38" t="s">
        <v>170</v>
      </c>
      <c r="D56" s="38" t="s">
        <v>37</v>
      </c>
      <c r="E56" s="38" t="s">
        <v>46</v>
      </c>
      <c r="F56" s="93">
        <f>F57</f>
        <v>16.100000000000001</v>
      </c>
      <c r="G56" s="89">
        <f t="shared" ref="G56:H56" si="18">G57</f>
        <v>0</v>
      </c>
      <c r="H56" s="89">
        <f t="shared" si="18"/>
        <v>0</v>
      </c>
    </row>
    <row r="57" spans="1:9" s="36" customFormat="1" ht="16.5" thickBot="1">
      <c r="A57" s="4">
        <f t="shared" si="15"/>
        <v>50</v>
      </c>
      <c r="B57" s="52" t="s">
        <v>18</v>
      </c>
      <c r="C57" s="40" t="s">
        <v>170</v>
      </c>
      <c r="D57" s="40" t="s">
        <v>37</v>
      </c>
      <c r="E57" s="53" t="s">
        <v>19</v>
      </c>
      <c r="F57" s="94">
        <v>16.100000000000001</v>
      </c>
      <c r="G57" s="95">
        <v>0</v>
      </c>
      <c r="H57" s="95">
        <v>0</v>
      </c>
    </row>
    <row r="58" spans="1:9" ht="108" customHeight="1">
      <c r="A58" s="42">
        <f>A57+1</f>
        <v>51</v>
      </c>
      <c r="B58" s="50" t="s">
        <v>158</v>
      </c>
      <c r="C58" s="28"/>
      <c r="D58" s="28"/>
      <c r="E58" s="28"/>
      <c r="F58" s="92">
        <f t="shared" ref="F58:H61" si="19">F59</f>
        <v>0</v>
      </c>
      <c r="G58" s="92">
        <f t="shared" si="19"/>
        <v>78.2</v>
      </c>
      <c r="H58" s="92">
        <f t="shared" si="19"/>
        <v>0</v>
      </c>
      <c r="I58" s="23"/>
    </row>
    <row r="59" spans="1:9" ht="34.5" customHeight="1">
      <c r="A59" s="19">
        <f t="shared" si="0"/>
        <v>52</v>
      </c>
      <c r="B59" s="29" t="s">
        <v>38</v>
      </c>
      <c r="C59" s="26" t="s">
        <v>159</v>
      </c>
      <c r="D59" s="26" t="s">
        <v>36</v>
      </c>
      <c r="E59" s="26"/>
      <c r="F59" s="89">
        <f t="shared" si="19"/>
        <v>0</v>
      </c>
      <c r="G59" s="89">
        <f t="shared" si="19"/>
        <v>78.2</v>
      </c>
      <c r="H59" s="89">
        <f t="shared" si="19"/>
        <v>0</v>
      </c>
      <c r="I59" s="23"/>
    </row>
    <row r="60" spans="1:9" ht="47.25" customHeight="1">
      <c r="A60" s="19">
        <f t="shared" si="0"/>
        <v>53</v>
      </c>
      <c r="B60" s="29" t="s">
        <v>39</v>
      </c>
      <c r="C60" s="26" t="s">
        <v>159</v>
      </c>
      <c r="D60" s="26" t="s">
        <v>37</v>
      </c>
      <c r="E60" s="26"/>
      <c r="F60" s="89">
        <f t="shared" si="19"/>
        <v>0</v>
      </c>
      <c r="G60" s="89">
        <f t="shared" si="19"/>
        <v>78.2</v>
      </c>
      <c r="H60" s="89">
        <f t="shared" si="19"/>
        <v>0</v>
      </c>
      <c r="I60" s="23"/>
    </row>
    <row r="61" spans="1:9" ht="21.75" customHeight="1">
      <c r="A61" s="19">
        <f t="shared" si="0"/>
        <v>54</v>
      </c>
      <c r="B61" s="29" t="s">
        <v>128</v>
      </c>
      <c r="C61" s="26" t="s">
        <v>159</v>
      </c>
      <c r="D61" s="26" t="s">
        <v>37</v>
      </c>
      <c r="E61" s="26" t="s">
        <v>46</v>
      </c>
      <c r="F61" s="89">
        <f t="shared" si="19"/>
        <v>0</v>
      </c>
      <c r="G61" s="89">
        <f t="shared" si="19"/>
        <v>78.2</v>
      </c>
      <c r="H61" s="89">
        <f t="shared" si="19"/>
        <v>0</v>
      </c>
      <c r="I61" s="23"/>
    </row>
    <row r="62" spans="1:9" ht="18" customHeight="1" thickBot="1">
      <c r="A62" s="30">
        <f t="shared" si="0"/>
        <v>55</v>
      </c>
      <c r="B62" s="51" t="s">
        <v>18</v>
      </c>
      <c r="C62" s="32" t="s">
        <v>159</v>
      </c>
      <c r="D62" s="32" t="s">
        <v>37</v>
      </c>
      <c r="E62" s="33" t="s">
        <v>19</v>
      </c>
      <c r="F62" s="90">
        <v>0</v>
      </c>
      <c r="G62" s="90">
        <v>78.2</v>
      </c>
      <c r="H62" s="90">
        <v>0</v>
      </c>
      <c r="I62" s="23"/>
    </row>
    <row r="63" spans="1:9" ht="125.25" customHeight="1">
      <c r="A63" s="42">
        <f>A62+1</f>
        <v>56</v>
      </c>
      <c r="B63" s="50" t="s">
        <v>161</v>
      </c>
      <c r="C63" s="28"/>
      <c r="D63" s="28"/>
      <c r="E63" s="28"/>
      <c r="F63" s="92">
        <f t="shared" ref="F63:H66" si="20">F64</f>
        <v>877.40000000000009</v>
      </c>
      <c r="G63" s="92">
        <f t="shared" si="20"/>
        <v>0</v>
      </c>
      <c r="H63" s="92">
        <f t="shared" si="20"/>
        <v>0</v>
      </c>
      <c r="I63" s="23"/>
    </row>
    <row r="64" spans="1:9" ht="34.5" customHeight="1">
      <c r="A64" s="19">
        <f t="shared" si="0"/>
        <v>57</v>
      </c>
      <c r="B64" s="29" t="s">
        <v>38</v>
      </c>
      <c r="C64" s="26" t="s">
        <v>160</v>
      </c>
      <c r="D64" s="26" t="s">
        <v>36</v>
      </c>
      <c r="E64" s="26"/>
      <c r="F64" s="89">
        <f t="shared" si="20"/>
        <v>877.40000000000009</v>
      </c>
      <c r="G64" s="89">
        <f t="shared" si="20"/>
        <v>0</v>
      </c>
      <c r="H64" s="89">
        <f t="shared" si="20"/>
        <v>0</v>
      </c>
      <c r="I64" s="23"/>
    </row>
    <row r="65" spans="1:9" ht="47.25" customHeight="1">
      <c r="A65" s="19">
        <f t="shared" si="0"/>
        <v>58</v>
      </c>
      <c r="B65" s="29" t="s">
        <v>39</v>
      </c>
      <c r="C65" s="26" t="s">
        <v>160</v>
      </c>
      <c r="D65" s="26" t="s">
        <v>37</v>
      </c>
      <c r="E65" s="26"/>
      <c r="F65" s="89">
        <f t="shared" si="20"/>
        <v>877.40000000000009</v>
      </c>
      <c r="G65" s="89">
        <f t="shared" si="20"/>
        <v>0</v>
      </c>
      <c r="H65" s="89">
        <f t="shared" si="20"/>
        <v>0</v>
      </c>
      <c r="I65" s="23"/>
    </row>
    <row r="66" spans="1:9" ht="21.75" customHeight="1">
      <c r="A66" s="19">
        <f t="shared" si="0"/>
        <v>59</v>
      </c>
      <c r="B66" s="29" t="s">
        <v>128</v>
      </c>
      <c r="C66" s="26" t="s">
        <v>160</v>
      </c>
      <c r="D66" s="26" t="s">
        <v>37</v>
      </c>
      <c r="E66" s="26" t="s">
        <v>46</v>
      </c>
      <c r="F66" s="89">
        <f t="shared" si="20"/>
        <v>877.40000000000009</v>
      </c>
      <c r="G66" s="89">
        <f t="shared" si="20"/>
        <v>0</v>
      </c>
      <c r="H66" s="89">
        <f t="shared" si="20"/>
        <v>0</v>
      </c>
      <c r="I66" s="23"/>
    </row>
    <row r="67" spans="1:9" ht="18" customHeight="1" thickBot="1">
      <c r="A67" s="30">
        <f t="shared" si="0"/>
        <v>60</v>
      </c>
      <c r="B67" s="51" t="s">
        <v>18</v>
      </c>
      <c r="C67" s="26" t="s">
        <v>160</v>
      </c>
      <c r="D67" s="32" t="s">
        <v>37</v>
      </c>
      <c r="E67" s="33" t="s">
        <v>19</v>
      </c>
      <c r="F67" s="90">
        <f>53.4+700+41.6+24.7+57.7</f>
        <v>877.40000000000009</v>
      </c>
      <c r="G67" s="90">
        <v>0</v>
      </c>
      <c r="H67" s="90">
        <v>0</v>
      </c>
      <c r="I67" s="23"/>
    </row>
    <row r="68" spans="1:9" ht="123" customHeight="1">
      <c r="A68" s="42">
        <f>A67+1</f>
        <v>61</v>
      </c>
      <c r="B68" s="50" t="s">
        <v>140</v>
      </c>
      <c r="C68" s="28" t="s">
        <v>90</v>
      </c>
      <c r="D68" s="28"/>
      <c r="E68" s="28"/>
      <c r="F68" s="92">
        <f t="shared" ref="F68:H71" si="21">F69</f>
        <v>499.2</v>
      </c>
      <c r="G68" s="92">
        <f t="shared" si="21"/>
        <v>310</v>
      </c>
      <c r="H68" s="92">
        <f t="shared" si="21"/>
        <v>310</v>
      </c>
      <c r="I68" s="23"/>
    </row>
    <row r="69" spans="1:9" ht="34.5" customHeight="1">
      <c r="A69" s="19">
        <f t="shared" si="0"/>
        <v>62</v>
      </c>
      <c r="B69" s="29" t="s">
        <v>38</v>
      </c>
      <c r="C69" s="26" t="s">
        <v>90</v>
      </c>
      <c r="D69" s="26" t="s">
        <v>36</v>
      </c>
      <c r="E69" s="26"/>
      <c r="F69" s="89">
        <f t="shared" si="21"/>
        <v>499.2</v>
      </c>
      <c r="G69" s="89">
        <f t="shared" si="21"/>
        <v>310</v>
      </c>
      <c r="H69" s="89">
        <f t="shared" si="21"/>
        <v>310</v>
      </c>
      <c r="I69" s="23"/>
    </row>
    <row r="70" spans="1:9" ht="47.25" customHeight="1">
      <c r="A70" s="19">
        <f t="shared" si="0"/>
        <v>63</v>
      </c>
      <c r="B70" s="29" t="s">
        <v>39</v>
      </c>
      <c r="C70" s="26" t="s">
        <v>90</v>
      </c>
      <c r="D70" s="26" t="s">
        <v>37</v>
      </c>
      <c r="E70" s="26"/>
      <c r="F70" s="89">
        <f t="shared" si="21"/>
        <v>499.2</v>
      </c>
      <c r="G70" s="89">
        <f t="shared" si="21"/>
        <v>310</v>
      </c>
      <c r="H70" s="89">
        <f t="shared" si="21"/>
        <v>310</v>
      </c>
      <c r="I70" s="23"/>
    </row>
    <row r="71" spans="1:9" ht="21.75" customHeight="1">
      <c r="A71" s="19">
        <f t="shared" si="0"/>
        <v>64</v>
      </c>
      <c r="B71" s="29" t="s">
        <v>128</v>
      </c>
      <c r="C71" s="26" t="s">
        <v>90</v>
      </c>
      <c r="D71" s="26" t="s">
        <v>37</v>
      </c>
      <c r="E71" s="26" t="s">
        <v>46</v>
      </c>
      <c r="F71" s="89">
        <f t="shared" si="21"/>
        <v>499.2</v>
      </c>
      <c r="G71" s="89">
        <f t="shared" si="21"/>
        <v>310</v>
      </c>
      <c r="H71" s="89">
        <f t="shared" si="21"/>
        <v>310</v>
      </c>
      <c r="I71" s="23"/>
    </row>
    <row r="72" spans="1:9" ht="18" customHeight="1" thickBot="1">
      <c r="A72" s="30">
        <f t="shared" si="0"/>
        <v>65</v>
      </c>
      <c r="B72" s="51" t="s">
        <v>18</v>
      </c>
      <c r="C72" s="32" t="s">
        <v>90</v>
      </c>
      <c r="D72" s="32" t="s">
        <v>37</v>
      </c>
      <c r="E72" s="33" t="s">
        <v>19</v>
      </c>
      <c r="F72" s="90">
        <v>499.2</v>
      </c>
      <c r="G72" s="90">
        <v>310</v>
      </c>
      <c r="H72" s="90">
        <v>310</v>
      </c>
      <c r="I72" s="23"/>
    </row>
    <row r="73" spans="1:9" s="36" customFormat="1" ht="152.25" customHeight="1">
      <c r="A73" s="42">
        <f t="shared" si="0"/>
        <v>66</v>
      </c>
      <c r="B73" s="54" t="s">
        <v>180</v>
      </c>
      <c r="C73" s="28" t="s">
        <v>181</v>
      </c>
      <c r="D73" s="35"/>
      <c r="E73" s="35"/>
      <c r="F73" s="91">
        <f>F74</f>
        <v>35.1</v>
      </c>
      <c r="G73" s="91">
        <f t="shared" ref="G73:H76" si="22">G74</f>
        <v>0</v>
      </c>
      <c r="H73" s="91">
        <f t="shared" si="22"/>
        <v>0</v>
      </c>
    </row>
    <row r="74" spans="1:9" s="36" customFormat="1" ht="95.25" customHeight="1">
      <c r="A74" s="3">
        <f t="shared" si="0"/>
        <v>67</v>
      </c>
      <c r="B74" s="57" t="s">
        <v>40</v>
      </c>
      <c r="C74" s="38" t="s">
        <v>181</v>
      </c>
      <c r="D74" s="38" t="s">
        <v>41</v>
      </c>
      <c r="E74" s="38"/>
      <c r="F74" s="93">
        <f>F75</f>
        <v>35.1</v>
      </c>
      <c r="G74" s="93">
        <f t="shared" si="22"/>
        <v>0</v>
      </c>
      <c r="H74" s="93">
        <f t="shared" si="22"/>
        <v>0</v>
      </c>
    </row>
    <row r="75" spans="1:9" s="36" customFormat="1" ht="44.25" customHeight="1">
      <c r="A75" s="3">
        <f t="shared" si="0"/>
        <v>68</v>
      </c>
      <c r="B75" s="57" t="s">
        <v>44</v>
      </c>
      <c r="C75" s="38" t="s">
        <v>181</v>
      </c>
      <c r="D75" s="38" t="s">
        <v>42</v>
      </c>
      <c r="E75" s="38"/>
      <c r="F75" s="93">
        <f>F76</f>
        <v>35.1</v>
      </c>
      <c r="G75" s="93">
        <f t="shared" si="22"/>
        <v>0</v>
      </c>
      <c r="H75" s="93">
        <f t="shared" si="22"/>
        <v>0</v>
      </c>
    </row>
    <row r="76" spans="1:9" s="36" customFormat="1" ht="18.75" customHeight="1">
      <c r="A76" s="1">
        <f t="shared" si="0"/>
        <v>69</v>
      </c>
      <c r="B76" s="58" t="s">
        <v>128</v>
      </c>
      <c r="C76" s="38" t="s">
        <v>181</v>
      </c>
      <c r="D76" s="38" t="s">
        <v>42</v>
      </c>
      <c r="E76" s="38" t="s">
        <v>46</v>
      </c>
      <c r="F76" s="93">
        <f>F77</f>
        <v>35.1</v>
      </c>
      <c r="G76" s="93">
        <f t="shared" si="22"/>
        <v>0</v>
      </c>
      <c r="H76" s="93">
        <f t="shared" si="22"/>
        <v>0</v>
      </c>
    </row>
    <row r="77" spans="1:9" s="36" customFormat="1" ht="34.5" customHeight="1" thickBot="1">
      <c r="A77" s="4">
        <f t="shared" si="0"/>
        <v>70</v>
      </c>
      <c r="B77" s="59" t="s">
        <v>20</v>
      </c>
      <c r="C77" s="40" t="s">
        <v>181</v>
      </c>
      <c r="D77" s="40" t="s">
        <v>42</v>
      </c>
      <c r="E77" s="53" t="s">
        <v>21</v>
      </c>
      <c r="F77" s="94">
        <v>35.1</v>
      </c>
      <c r="G77" s="98">
        <v>0</v>
      </c>
      <c r="H77" s="98">
        <v>0</v>
      </c>
    </row>
    <row r="78" spans="1:9" s="55" customFormat="1" ht="152.25" customHeight="1">
      <c r="A78" s="56">
        <f t="shared" si="0"/>
        <v>71</v>
      </c>
      <c r="B78" s="54" t="s">
        <v>150</v>
      </c>
      <c r="C78" s="35" t="s">
        <v>151</v>
      </c>
      <c r="D78" s="35"/>
      <c r="E78" s="35"/>
      <c r="F78" s="91">
        <f>F79</f>
        <v>27.4</v>
      </c>
      <c r="G78" s="91">
        <f t="shared" ref="G78:H78" si="23">G79</f>
        <v>0</v>
      </c>
      <c r="H78" s="91">
        <f t="shared" si="23"/>
        <v>0</v>
      </c>
    </row>
    <row r="79" spans="1:9" s="55" customFormat="1" ht="95.25" customHeight="1">
      <c r="A79" s="3">
        <f t="shared" si="0"/>
        <v>72</v>
      </c>
      <c r="B79" s="57" t="s">
        <v>40</v>
      </c>
      <c r="C79" s="38" t="s">
        <v>151</v>
      </c>
      <c r="D79" s="38" t="s">
        <v>41</v>
      </c>
      <c r="E79" s="38"/>
      <c r="F79" s="93">
        <f>F80</f>
        <v>27.4</v>
      </c>
      <c r="G79" s="93">
        <f t="shared" ref="G79:H79" si="24">G80</f>
        <v>0</v>
      </c>
      <c r="H79" s="93">
        <f t="shared" si="24"/>
        <v>0</v>
      </c>
    </row>
    <row r="80" spans="1:9" s="55" customFormat="1" ht="48.75" customHeight="1">
      <c r="A80" s="3">
        <f t="shared" si="0"/>
        <v>73</v>
      </c>
      <c r="B80" s="57" t="s">
        <v>44</v>
      </c>
      <c r="C80" s="38" t="s">
        <v>151</v>
      </c>
      <c r="D80" s="38" t="s">
        <v>42</v>
      </c>
      <c r="E80" s="38"/>
      <c r="F80" s="93">
        <f>F81</f>
        <v>27.4</v>
      </c>
      <c r="G80" s="93">
        <f t="shared" ref="G80:H80" si="25">G81</f>
        <v>0</v>
      </c>
      <c r="H80" s="93">
        <f t="shared" si="25"/>
        <v>0</v>
      </c>
    </row>
    <row r="81" spans="1:9" s="55" customFormat="1" ht="18.75" customHeight="1">
      <c r="A81" s="1">
        <f t="shared" si="0"/>
        <v>74</v>
      </c>
      <c r="B81" s="58" t="s">
        <v>128</v>
      </c>
      <c r="C81" s="38" t="s">
        <v>151</v>
      </c>
      <c r="D81" s="38" t="s">
        <v>42</v>
      </c>
      <c r="E81" s="38" t="s">
        <v>46</v>
      </c>
      <c r="F81" s="93">
        <f>F82</f>
        <v>27.4</v>
      </c>
      <c r="G81" s="93">
        <f t="shared" ref="G81:H81" si="26">G82</f>
        <v>0</v>
      </c>
      <c r="H81" s="93">
        <f t="shared" si="26"/>
        <v>0</v>
      </c>
    </row>
    <row r="82" spans="1:9" s="55" customFormat="1" ht="34.5" customHeight="1" thickBot="1">
      <c r="A82" s="4">
        <f t="shared" si="0"/>
        <v>75</v>
      </c>
      <c r="B82" s="59" t="s">
        <v>20</v>
      </c>
      <c r="C82" s="40" t="s">
        <v>151</v>
      </c>
      <c r="D82" s="40" t="s">
        <v>42</v>
      </c>
      <c r="E82" s="53" t="s">
        <v>21</v>
      </c>
      <c r="F82" s="94">
        <v>27.4</v>
      </c>
      <c r="G82" s="98">
        <v>0</v>
      </c>
      <c r="H82" s="98">
        <v>0</v>
      </c>
    </row>
    <row r="83" spans="1:9" s="55" customFormat="1" ht="288" customHeight="1">
      <c r="A83" s="1">
        <f t="shared" si="0"/>
        <v>76</v>
      </c>
      <c r="B83" s="2" t="s">
        <v>172</v>
      </c>
      <c r="C83" s="35" t="s">
        <v>173</v>
      </c>
      <c r="D83" s="60" t="s">
        <v>41</v>
      </c>
      <c r="E83" s="35"/>
      <c r="F83" s="99">
        <f>F84</f>
        <v>9173</v>
      </c>
      <c r="G83" s="100">
        <f t="shared" ref="G83:H83" si="27">G84</f>
        <v>0</v>
      </c>
      <c r="H83" s="100">
        <f t="shared" si="27"/>
        <v>0</v>
      </c>
    </row>
    <row r="84" spans="1:9" s="55" customFormat="1" ht="34.5" customHeight="1">
      <c r="A84" s="1">
        <f t="shared" si="0"/>
        <v>77</v>
      </c>
      <c r="B84" s="58" t="s">
        <v>38</v>
      </c>
      <c r="C84" s="38" t="s">
        <v>173</v>
      </c>
      <c r="D84" s="61" t="s">
        <v>36</v>
      </c>
      <c r="E84" s="38"/>
      <c r="F84" s="93">
        <f>F85</f>
        <v>9173</v>
      </c>
      <c r="G84" s="89">
        <f t="shared" ref="G84:H84" si="28">G85</f>
        <v>0</v>
      </c>
      <c r="H84" s="89">
        <f t="shared" si="28"/>
        <v>0</v>
      </c>
    </row>
    <row r="85" spans="1:9" s="55" customFormat="1" ht="48" customHeight="1">
      <c r="A85" s="3">
        <f t="shared" si="0"/>
        <v>78</v>
      </c>
      <c r="B85" s="58" t="s">
        <v>39</v>
      </c>
      <c r="C85" s="38" t="s">
        <v>173</v>
      </c>
      <c r="D85" s="61" t="s">
        <v>37</v>
      </c>
      <c r="E85" s="38"/>
      <c r="F85" s="93">
        <f>F86</f>
        <v>9173</v>
      </c>
      <c r="G85" s="89">
        <f t="shared" ref="G85:H85" si="29">G86</f>
        <v>0</v>
      </c>
      <c r="H85" s="89">
        <f t="shared" si="29"/>
        <v>0</v>
      </c>
    </row>
    <row r="86" spans="1:9" s="55" customFormat="1" ht="20.25" customHeight="1">
      <c r="A86" s="3">
        <f t="shared" si="0"/>
        <v>79</v>
      </c>
      <c r="B86" s="58" t="s">
        <v>128</v>
      </c>
      <c r="C86" s="38" t="s">
        <v>173</v>
      </c>
      <c r="D86" s="61" t="s">
        <v>37</v>
      </c>
      <c r="E86" s="38" t="s">
        <v>46</v>
      </c>
      <c r="F86" s="93">
        <f>F87</f>
        <v>9173</v>
      </c>
      <c r="G86" s="89">
        <f t="shared" ref="G86:H86" si="30">G87</f>
        <v>0</v>
      </c>
      <c r="H86" s="89">
        <f t="shared" si="30"/>
        <v>0</v>
      </c>
    </row>
    <row r="87" spans="1:9" s="55" customFormat="1" ht="34.5" customHeight="1" thickBot="1">
      <c r="A87" s="4">
        <f t="shared" si="0"/>
        <v>80</v>
      </c>
      <c r="B87" s="59" t="s">
        <v>20</v>
      </c>
      <c r="C87" s="40" t="s">
        <v>173</v>
      </c>
      <c r="D87" s="62" t="s">
        <v>37</v>
      </c>
      <c r="E87" s="53" t="s">
        <v>21</v>
      </c>
      <c r="F87" s="101">
        <f>9081.2+91.8</f>
        <v>9173</v>
      </c>
      <c r="G87" s="102">
        <v>0</v>
      </c>
      <c r="H87" s="102">
        <v>0</v>
      </c>
    </row>
    <row r="88" spans="1:9" ht="124.5" customHeight="1">
      <c r="A88" s="42">
        <f>A87+1</f>
        <v>81</v>
      </c>
      <c r="B88" s="50" t="s">
        <v>141</v>
      </c>
      <c r="C88" s="28" t="s">
        <v>91</v>
      </c>
      <c r="D88" s="28"/>
      <c r="E88" s="28"/>
      <c r="F88" s="92">
        <f>F89+F93</f>
        <v>1434.5</v>
      </c>
      <c r="G88" s="92">
        <f>G89+G93</f>
        <v>948.9</v>
      </c>
      <c r="H88" s="92">
        <f>H89+H93</f>
        <v>510.59999999999997</v>
      </c>
      <c r="I88" s="23"/>
    </row>
    <row r="89" spans="1:9" ht="95.25" customHeight="1">
      <c r="A89" s="19">
        <f t="shared" si="0"/>
        <v>82</v>
      </c>
      <c r="B89" s="63" t="s">
        <v>40</v>
      </c>
      <c r="C89" s="26" t="s">
        <v>91</v>
      </c>
      <c r="D89" s="26" t="s">
        <v>41</v>
      </c>
      <c r="E89" s="26"/>
      <c r="F89" s="89">
        <f t="shared" ref="F89:H91" si="31">F90</f>
        <v>489.5</v>
      </c>
      <c r="G89" s="89">
        <f t="shared" si="31"/>
        <v>479.7</v>
      </c>
      <c r="H89" s="89">
        <f t="shared" si="31"/>
        <v>479.7</v>
      </c>
      <c r="I89" s="23"/>
    </row>
    <row r="90" spans="1:9" ht="46.5" customHeight="1">
      <c r="A90" s="19">
        <f t="shared" si="0"/>
        <v>83</v>
      </c>
      <c r="B90" s="63" t="s">
        <v>44</v>
      </c>
      <c r="C90" s="26" t="s">
        <v>91</v>
      </c>
      <c r="D90" s="26" t="s">
        <v>42</v>
      </c>
      <c r="E90" s="26"/>
      <c r="F90" s="89">
        <f t="shared" si="31"/>
        <v>489.5</v>
      </c>
      <c r="G90" s="89">
        <f t="shared" si="31"/>
        <v>479.7</v>
      </c>
      <c r="H90" s="89">
        <f t="shared" si="31"/>
        <v>479.7</v>
      </c>
      <c r="I90" s="23"/>
    </row>
    <row r="91" spans="1:9" ht="18.75" customHeight="1">
      <c r="A91" s="19">
        <f t="shared" si="0"/>
        <v>84</v>
      </c>
      <c r="B91" s="29" t="s">
        <v>128</v>
      </c>
      <c r="C91" s="26" t="s">
        <v>91</v>
      </c>
      <c r="D91" s="26" t="s">
        <v>42</v>
      </c>
      <c r="E91" s="26" t="s">
        <v>46</v>
      </c>
      <c r="F91" s="89">
        <f t="shared" si="31"/>
        <v>489.5</v>
      </c>
      <c r="G91" s="89">
        <f t="shared" si="31"/>
        <v>479.7</v>
      </c>
      <c r="H91" s="89">
        <f t="shared" si="31"/>
        <v>479.7</v>
      </c>
      <c r="I91" s="23"/>
    </row>
    <row r="92" spans="1:9" ht="34.5" customHeight="1">
      <c r="A92" s="19">
        <f t="shared" si="0"/>
        <v>85</v>
      </c>
      <c r="B92" s="64" t="s">
        <v>20</v>
      </c>
      <c r="C92" s="26" t="s">
        <v>91</v>
      </c>
      <c r="D92" s="26" t="s">
        <v>42</v>
      </c>
      <c r="E92" s="25" t="s">
        <v>21</v>
      </c>
      <c r="F92" s="88">
        <v>489.5</v>
      </c>
      <c r="G92" s="88">
        <v>479.7</v>
      </c>
      <c r="H92" s="88">
        <v>479.7</v>
      </c>
      <c r="I92" s="23"/>
    </row>
    <row r="93" spans="1:9" ht="35.25" customHeight="1">
      <c r="A93" s="19">
        <f t="shared" si="0"/>
        <v>86</v>
      </c>
      <c r="B93" s="29" t="s">
        <v>38</v>
      </c>
      <c r="C93" s="26" t="s">
        <v>91</v>
      </c>
      <c r="D93" s="26" t="s">
        <v>36</v>
      </c>
      <c r="E93" s="26"/>
      <c r="F93" s="89">
        <f t="shared" ref="F93:H95" si="32">F94</f>
        <v>945</v>
      </c>
      <c r="G93" s="89">
        <f t="shared" si="32"/>
        <v>469.2</v>
      </c>
      <c r="H93" s="89">
        <f t="shared" si="32"/>
        <v>30.9</v>
      </c>
      <c r="I93" s="23"/>
    </row>
    <row r="94" spans="1:9" ht="45">
      <c r="A94" s="19">
        <f t="shared" si="0"/>
        <v>87</v>
      </c>
      <c r="B94" s="29" t="s">
        <v>39</v>
      </c>
      <c r="C94" s="26" t="s">
        <v>91</v>
      </c>
      <c r="D94" s="26" t="s">
        <v>37</v>
      </c>
      <c r="E94" s="26"/>
      <c r="F94" s="89">
        <f t="shared" si="32"/>
        <v>945</v>
      </c>
      <c r="G94" s="89">
        <f t="shared" si="32"/>
        <v>469.2</v>
      </c>
      <c r="H94" s="89">
        <f t="shared" si="32"/>
        <v>30.9</v>
      </c>
      <c r="I94" s="23"/>
    </row>
    <row r="95" spans="1:9" ht="18" customHeight="1">
      <c r="A95" s="19">
        <f t="shared" si="0"/>
        <v>88</v>
      </c>
      <c r="B95" s="29" t="s">
        <v>128</v>
      </c>
      <c r="C95" s="26" t="s">
        <v>91</v>
      </c>
      <c r="D95" s="26" t="s">
        <v>37</v>
      </c>
      <c r="E95" s="26" t="s">
        <v>46</v>
      </c>
      <c r="F95" s="89">
        <f t="shared" si="32"/>
        <v>945</v>
      </c>
      <c r="G95" s="89">
        <f t="shared" si="32"/>
        <v>469.2</v>
      </c>
      <c r="H95" s="89">
        <f t="shared" si="32"/>
        <v>30.9</v>
      </c>
      <c r="I95" s="23"/>
    </row>
    <row r="96" spans="1:9" ht="30" customHeight="1" thickBot="1">
      <c r="A96" s="30">
        <f t="shared" si="0"/>
        <v>89</v>
      </c>
      <c r="B96" s="31" t="s">
        <v>20</v>
      </c>
      <c r="C96" s="32" t="s">
        <v>91</v>
      </c>
      <c r="D96" s="32" t="s">
        <v>37</v>
      </c>
      <c r="E96" s="33" t="s">
        <v>21</v>
      </c>
      <c r="F96" s="90">
        <f>980-35</f>
        <v>945</v>
      </c>
      <c r="G96" s="90">
        <v>469.2</v>
      </c>
      <c r="H96" s="90">
        <v>30.9</v>
      </c>
      <c r="I96" s="23"/>
    </row>
    <row r="97" spans="1:9" ht="60.75" customHeight="1">
      <c r="A97" s="42">
        <f t="shared" si="0"/>
        <v>90</v>
      </c>
      <c r="B97" s="49" t="s">
        <v>70</v>
      </c>
      <c r="C97" s="44" t="s">
        <v>92</v>
      </c>
      <c r="D97" s="44"/>
      <c r="E97" s="44"/>
      <c r="F97" s="96">
        <f>F98+F103+F108+F114+F118+F122+F127</f>
        <v>2032.9</v>
      </c>
      <c r="G97" s="96">
        <f t="shared" ref="G97:H97" si="33">G103+G108+G114+G118+G122+G127</f>
        <v>1547.2</v>
      </c>
      <c r="H97" s="96">
        <f t="shared" si="33"/>
        <v>1549.2</v>
      </c>
      <c r="I97" s="23"/>
    </row>
    <row r="98" spans="1:9" s="36" customFormat="1" ht="170.25" customHeight="1" thickBot="1">
      <c r="A98" s="42">
        <f t="shared" si="0"/>
        <v>91</v>
      </c>
      <c r="B98" s="65" t="s">
        <v>182</v>
      </c>
      <c r="C98" s="32" t="s">
        <v>186</v>
      </c>
      <c r="D98" s="66"/>
      <c r="E98" s="66"/>
      <c r="F98" s="93">
        <f>SUM(F99)</f>
        <v>27.3</v>
      </c>
      <c r="G98" s="93">
        <f t="shared" ref="G98:H98" si="34">SUM(G99)</f>
        <v>0</v>
      </c>
      <c r="H98" s="93">
        <f t="shared" si="34"/>
        <v>0</v>
      </c>
    </row>
    <row r="99" spans="1:9" s="36" customFormat="1" ht="60.75" customHeight="1" thickBot="1">
      <c r="A99" s="3">
        <f t="shared" si="0"/>
        <v>92</v>
      </c>
      <c r="B99" s="57" t="s">
        <v>40</v>
      </c>
      <c r="C99" s="32" t="s">
        <v>186</v>
      </c>
      <c r="D99" s="38" t="s">
        <v>41</v>
      </c>
      <c r="E99" s="66"/>
      <c r="F99" s="93">
        <f>SUM(F100)</f>
        <v>27.3</v>
      </c>
      <c r="G99" s="93">
        <f>SUM(G100)</f>
        <v>0</v>
      </c>
      <c r="H99" s="93">
        <f>SUM(H100)</f>
        <v>0</v>
      </c>
    </row>
    <row r="100" spans="1:9" s="36" customFormat="1" ht="45.75" customHeight="1" thickBot="1">
      <c r="A100" s="1">
        <f t="shared" si="0"/>
        <v>93</v>
      </c>
      <c r="B100" s="57" t="s">
        <v>44</v>
      </c>
      <c r="C100" s="32" t="s">
        <v>186</v>
      </c>
      <c r="D100" s="38" t="s">
        <v>42</v>
      </c>
      <c r="E100" s="66"/>
      <c r="F100" s="93">
        <f>SUM(F101)</f>
        <v>27.3</v>
      </c>
      <c r="G100" s="93">
        <f t="shared" ref="G100:H101" si="35">SUM(G101)</f>
        <v>0</v>
      </c>
      <c r="H100" s="93">
        <f t="shared" si="35"/>
        <v>0</v>
      </c>
    </row>
    <row r="101" spans="1:9" s="36" customFormat="1" ht="18" customHeight="1">
      <c r="A101" s="1">
        <f t="shared" si="0"/>
        <v>94</v>
      </c>
      <c r="B101" s="57" t="s">
        <v>71</v>
      </c>
      <c r="C101" s="38" t="s">
        <v>153</v>
      </c>
      <c r="D101" s="38" t="s">
        <v>42</v>
      </c>
      <c r="E101" s="38" t="s">
        <v>52</v>
      </c>
      <c r="F101" s="93">
        <f>SUM(F102)</f>
        <v>27.3</v>
      </c>
      <c r="G101" s="93">
        <f t="shared" si="35"/>
        <v>0</v>
      </c>
      <c r="H101" s="93">
        <f t="shared" si="35"/>
        <v>0</v>
      </c>
    </row>
    <row r="102" spans="1:9" s="36" customFormat="1" ht="15.75" customHeight="1" thickBot="1">
      <c r="A102" s="4">
        <f t="shared" si="0"/>
        <v>95</v>
      </c>
      <c r="B102" s="59" t="s">
        <v>55</v>
      </c>
      <c r="C102" s="32" t="s">
        <v>186</v>
      </c>
      <c r="D102" s="40" t="s">
        <v>42</v>
      </c>
      <c r="E102" s="53" t="s">
        <v>31</v>
      </c>
      <c r="F102" s="94">
        <v>27.3</v>
      </c>
      <c r="G102" s="103">
        <v>0</v>
      </c>
      <c r="H102" s="103">
        <v>0</v>
      </c>
    </row>
    <row r="103" spans="1:9" s="55" customFormat="1" ht="170.25" customHeight="1">
      <c r="A103" s="56">
        <f t="shared" si="0"/>
        <v>96</v>
      </c>
      <c r="B103" s="65" t="s">
        <v>152</v>
      </c>
      <c r="C103" s="38" t="s">
        <v>153</v>
      </c>
      <c r="D103" s="66"/>
      <c r="E103" s="66"/>
      <c r="F103" s="93">
        <f>SUM(F104)</f>
        <v>114.8</v>
      </c>
      <c r="G103" s="93">
        <f t="shared" ref="G103:H103" si="36">SUM(G104)</f>
        <v>0</v>
      </c>
      <c r="H103" s="93">
        <f t="shared" si="36"/>
        <v>0</v>
      </c>
    </row>
    <row r="104" spans="1:9" s="55" customFormat="1" ht="60.75" customHeight="1">
      <c r="A104" s="3">
        <f t="shared" si="0"/>
        <v>97</v>
      </c>
      <c r="B104" s="57" t="s">
        <v>40</v>
      </c>
      <c r="C104" s="38" t="s">
        <v>153</v>
      </c>
      <c r="D104" s="38" t="s">
        <v>41</v>
      </c>
      <c r="E104" s="66"/>
      <c r="F104" s="93">
        <f>SUM(F105)</f>
        <v>114.8</v>
      </c>
      <c r="G104" s="93">
        <f>SUM(G105)</f>
        <v>0</v>
      </c>
      <c r="H104" s="93">
        <f>SUM(H105)</f>
        <v>0</v>
      </c>
    </row>
    <row r="105" spans="1:9" s="55" customFormat="1" ht="50.25" customHeight="1">
      <c r="A105" s="1">
        <f t="shared" si="0"/>
        <v>98</v>
      </c>
      <c r="B105" s="57" t="s">
        <v>44</v>
      </c>
      <c r="C105" s="38" t="s">
        <v>153</v>
      </c>
      <c r="D105" s="38" t="s">
        <v>42</v>
      </c>
      <c r="E105" s="66"/>
      <c r="F105" s="93">
        <f>SUM(F106)</f>
        <v>114.8</v>
      </c>
      <c r="G105" s="93">
        <f t="shared" ref="G105:H105" si="37">SUM(G106)</f>
        <v>0</v>
      </c>
      <c r="H105" s="93">
        <f t="shared" si="37"/>
        <v>0</v>
      </c>
    </row>
    <row r="106" spans="1:9" s="55" customFormat="1" ht="24" customHeight="1">
      <c r="A106" s="1">
        <f t="shared" si="0"/>
        <v>99</v>
      </c>
      <c r="B106" s="57" t="s">
        <v>71</v>
      </c>
      <c r="C106" s="38" t="s">
        <v>153</v>
      </c>
      <c r="D106" s="38" t="s">
        <v>42</v>
      </c>
      <c r="E106" s="38" t="s">
        <v>52</v>
      </c>
      <c r="F106" s="93">
        <f>SUM(F107)</f>
        <v>114.8</v>
      </c>
      <c r="G106" s="93">
        <f t="shared" ref="G106:H106" si="38">SUM(G107)</f>
        <v>0</v>
      </c>
      <c r="H106" s="93">
        <f t="shared" si="38"/>
        <v>0</v>
      </c>
    </row>
    <row r="107" spans="1:9" s="55" customFormat="1" ht="27" customHeight="1" thickBot="1">
      <c r="A107" s="4">
        <f t="shared" si="0"/>
        <v>100</v>
      </c>
      <c r="B107" s="59" t="s">
        <v>55</v>
      </c>
      <c r="C107" s="40" t="s">
        <v>153</v>
      </c>
      <c r="D107" s="40" t="s">
        <v>42</v>
      </c>
      <c r="E107" s="53" t="s">
        <v>31</v>
      </c>
      <c r="F107" s="94">
        <v>114.8</v>
      </c>
      <c r="G107" s="103">
        <v>0</v>
      </c>
      <c r="H107" s="103">
        <v>0</v>
      </c>
    </row>
    <row r="108" spans="1:9" ht="126" customHeight="1">
      <c r="A108" s="67">
        <f>A107+1</f>
        <v>101</v>
      </c>
      <c r="B108" s="68" t="s">
        <v>142</v>
      </c>
      <c r="C108" s="28" t="s">
        <v>93</v>
      </c>
      <c r="D108" s="44"/>
      <c r="E108" s="44"/>
      <c r="F108" s="92">
        <f t="shared" ref="F108:H111" si="39">SUM(F109)</f>
        <v>861.1</v>
      </c>
      <c r="G108" s="92">
        <f t="shared" si="39"/>
        <v>972.7</v>
      </c>
      <c r="H108" s="92">
        <f t="shared" si="39"/>
        <v>972.7</v>
      </c>
      <c r="I108" s="23"/>
    </row>
    <row r="109" spans="1:9" ht="93" customHeight="1">
      <c r="A109" s="19">
        <f t="shared" si="0"/>
        <v>102</v>
      </c>
      <c r="B109" s="63" t="s">
        <v>40</v>
      </c>
      <c r="C109" s="26" t="s">
        <v>93</v>
      </c>
      <c r="D109" s="26" t="s">
        <v>41</v>
      </c>
      <c r="E109" s="25"/>
      <c r="F109" s="89">
        <f t="shared" si="39"/>
        <v>861.1</v>
      </c>
      <c r="G109" s="89">
        <f t="shared" si="39"/>
        <v>972.7</v>
      </c>
      <c r="H109" s="89">
        <f t="shared" si="39"/>
        <v>972.7</v>
      </c>
      <c r="I109" s="23"/>
    </row>
    <row r="110" spans="1:9" ht="30">
      <c r="A110" s="19">
        <f t="shared" si="0"/>
        <v>103</v>
      </c>
      <c r="B110" s="63" t="s">
        <v>44</v>
      </c>
      <c r="C110" s="26" t="s">
        <v>93</v>
      </c>
      <c r="D110" s="26" t="s">
        <v>42</v>
      </c>
      <c r="E110" s="25"/>
      <c r="F110" s="89">
        <f t="shared" si="39"/>
        <v>861.1</v>
      </c>
      <c r="G110" s="89">
        <f t="shared" si="39"/>
        <v>972.7</v>
      </c>
      <c r="H110" s="89">
        <f t="shared" si="39"/>
        <v>972.7</v>
      </c>
      <c r="I110" s="23"/>
    </row>
    <row r="111" spans="1:9" ht="23.25" customHeight="1">
      <c r="A111" s="19">
        <f t="shared" si="0"/>
        <v>104</v>
      </c>
      <c r="B111" s="64" t="s">
        <v>71</v>
      </c>
      <c r="C111" s="26" t="s">
        <v>93</v>
      </c>
      <c r="D111" s="26" t="s">
        <v>42</v>
      </c>
      <c r="E111" s="26" t="s">
        <v>52</v>
      </c>
      <c r="F111" s="89">
        <f t="shared" si="39"/>
        <v>861.1</v>
      </c>
      <c r="G111" s="89">
        <f t="shared" si="39"/>
        <v>972.7</v>
      </c>
      <c r="H111" s="89">
        <f t="shared" si="39"/>
        <v>972.7</v>
      </c>
      <c r="I111" s="23"/>
    </row>
    <row r="112" spans="1:9" ht="16.5" customHeight="1" thickBot="1">
      <c r="A112" s="30">
        <f t="shared" si="0"/>
        <v>105</v>
      </c>
      <c r="B112" s="31" t="s">
        <v>55</v>
      </c>
      <c r="C112" s="32" t="s">
        <v>93</v>
      </c>
      <c r="D112" s="32" t="s">
        <v>42</v>
      </c>
      <c r="E112" s="33" t="s">
        <v>31</v>
      </c>
      <c r="F112" s="90">
        <v>861.1</v>
      </c>
      <c r="G112" s="90">
        <v>972.7</v>
      </c>
      <c r="H112" s="90">
        <v>972.7</v>
      </c>
      <c r="I112" s="23"/>
    </row>
    <row r="113" spans="1:9" ht="125.25" customHeight="1">
      <c r="A113" s="41">
        <f>A112+1</f>
        <v>106</v>
      </c>
      <c r="B113" s="68" t="s">
        <v>142</v>
      </c>
      <c r="C113" s="28" t="s">
        <v>94</v>
      </c>
      <c r="D113" s="28"/>
      <c r="E113" s="44"/>
      <c r="F113" s="92">
        <f>SUM(F114)+F118</f>
        <v>1012.5999999999999</v>
      </c>
      <c r="G113" s="92">
        <f>SUM(G114)+G118</f>
        <v>541</v>
      </c>
      <c r="H113" s="92">
        <f>SUM(H114)+H118</f>
        <v>541</v>
      </c>
      <c r="I113" s="23"/>
    </row>
    <row r="114" spans="1:9" ht="35.25" customHeight="1">
      <c r="A114" s="19">
        <f t="shared" si="0"/>
        <v>107</v>
      </c>
      <c r="B114" s="29" t="s">
        <v>38</v>
      </c>
      <c r="C114" s="26" t="s">
        <v>94</v>
      </c>
      <c r="D114" s="26" t="s">
        <v>36</v>
      </c>
      <c r="E114" s="25"/>
      <c r="F114" s="89">
        <f t="shared" ref="F114:H116" si="40">SUM(F115)</f>
        <v>1005.8</v>
      </c>
      <c r="G114" s="89">
        <f t="shared" si="40"/>
        <v>540</v>
      </c>
      <c r="H114" s="89">
        <f t="shared" si="40"/>
        <v>540</v>
      </c>
      <c r="I114" s="23"/>
    </row>
    <row r="115" spans="1:9" ht="45">
      <c r="A115" s="19">
        <f t="shared" si="0"/>
        <v>108</v>
      </c>
      <c r="B115" s="29" t="s">
        <v>39</v>
      </c>
      <c r="C115" s="26" t="s">
        <v>94</v>
      </c>
      <c r="D115" s="26" t="s">
        <v>37</v>
      </c>
      <c r="E115" s="25"/>
      <c r="F115" s="89">
        <f t="shared" si="40"/>
        <v>1005.8</v>
      </c>
      <c r="G115" s="89">
        <f t="shared" si="40"/>
        <v>540</v>
      </c>
      <c r="H115" s="89">
        <f t="shared" si="40"/>
        <v>540</v>
      </c>
      <c r="I115" s="23"/>
    </row>
    <row r="116" spans="1:9" ht="18" customHeight="1">
      <c r="A116" s="19">
        <f t="shared" si="0"/>
        <v>109</v>
      </c>
      <c r="B116" s="64" t="s">
        <v>71</v>
      </c>
      <c r="C116" s="26" t="s">
        <v>94</v>
      </c>
      <c r="D116" s="26" t="s">
        <v>37</v>
      </c>
      <c r="E116" s="26" t="s">
        <v>52</v>
      </c>
      <c r="F116" s="89">
        <f t="shared" si="40"/>
        <v>1005.8</v>
      </c>
      <c r="G116" s="89">
        <f t="shared" si="40"/>
        <v>540</v>
      </c>
      <c r="H116" s="89">
        <f t="shared" si="40"/>
        <v>540</v>
      </c>
      <c r="I116" s="23"/>
    </row>
    <row r="117" spans="1:9" ht="79.5" customHeight="1">
      <c r="A117" s="19">
        <f t="shared" si="0"/>
        <v>110</v>
      </c>
      <c r="B117" s="63" t="s">
        <v>53</v>
      </c>
      <c r="C117" s="26" t="s">
        <v>94</v>
      </c>
      <c r="D117" s="26" t="s">
        <v>37</v>
      </c>
      <c r="E117" s="25" t="s">
        <v>30</v>
      </c>
      <c r="F117" s="88">
        <v>1005.8</v>
      </c>
      <c r="G117" s="88">
        <v>540</v>
      </c>
      <c r="H117" s="88">
        <v>540</v>
      </c>
      <c r="I117" s="23"/>
    </row>
    <row r="118" spans="1:9">
      <c r="A118" s="19">
        <f t="shared" si="0"/>
        <v>111</v>
      </c>
      <c r="B118" s="29" t="s">
        <v>58</v>
      </c>
      <c r="C118" s="26" t="s">
        <v>94</v>
      </c>
      <c r="D118" s="26" t="s">
        <v>57</v>
      </c>
      <c r="E118" s="25"/>
      <c r="F118" s="89">
        <f t="shared" ref="F118:H120" si="41">SUM(F119)</f>
        <v>6.8</v>
      </c>
      <c r="G118" s="89">
        <f t="shared" si="41"/>
        <v>1</v>
      </c>
      <c r="H118" s="89">
        <f t="shared" si="41"/>
        <v>1</v>
      </c>
      <c r="I118" s="23"/>
    </row>
    <row r="119" spans="1:9" ht="20.25" customHeight="1">
      <c r="A119" s="19">
        <f t="shared" si="0"/>
        <v>112</v>
      </c>
      <c r="B119" s="29" t="s">
        <v>59</v>
      </c>
      <c r="C119" s="26" t="s">
        <v>94</v>
      </c>
      <c r="D119" s="26" t="s">
        <v>56</v>
      </c>
      <c r="E119" s="25"/>
      <c r="F119" s="89">
        <f t="shared" si="41"/>
        <v>6.8</v>
      </c>
      <c r="G119" s="89">
        <f t="shared" si="41"/>
        <v>1</v>
      </c>
      <c r="H119" s="89">
        <f t="shared" si="41"/>
        <v>1</v>
      </c>
      <c r="I119" s="23"/>
    </row>
    <row r="120" spans="1:9" ht="19.5" customHeight="1">
      <c r="A120" s="19">
        <f t="shared" si="0"/>
        <v>113</v>
      </c>
      <c r="B120" s="64" t="s">
        <v>71</v>
      </c>
      <c r="C120" s="26" t="s">
        <v>94</v>
      </c>
      <c r="D120" s="26" t="s">
        <v>56</v>
      </c>
      <c r="E120" s="26" t="s">
        <v>52</v>
      </c>
      <c r="F120" s="89">
        <f t="shared" si="41"/>
        <v>6.8</v>
      </c>
      <c r="G120" s="89">
        <f t="shared" si="41"/>
        <v>1</v>
      </c>
      <c r="H120" s="89">
        <f t="shared" si="41"/>
        <v>1</v>
      </c>
      <c r="I120" s="23"/>
    </row>
    <row r="121" spans="1:9" ht="75.75" customHeight="1" thickBot="1">
      <c r="A121" s="30">
        <f t="shared" si="0"/>
        <v>114</v>
      </c>
      <c r="B121" s="39" t="s">
        <v>53</v>
      </c>
      <c r="C121" s="32" t="s">
        <v>94</v>
      </c>
      <c r="D121" s="32" t="s">
        <v>56</v>
      </c>
      <c r="E121" s="33" t="s">
        <v>30</v>
      </c>
      <c r="F121" s="90">
        <v>6.8</v>
      </c>
      <c r="G121" s="90">
        <v>1</v>
      </c>
      <c r="H121" s="90">
        <v>1</v>
      </c>
      <c r="I121" s="23"/>
    </row>
    <row r="122" spans="1:9" s="71" customFormat="1" ht="153.75" customHeight="1">
      <c r="A122" s="69">
        <f t="shared" ref="A122:A127" si="42">A121+1</f>
        <v>115</v>
      </c>
      <c r="B122" s="68" t="s">
        <v>143</v>
      </c>
      <c r="C122" s="28" t="s">
        <v>111</v>
      </c>
      <c r="D122" s="28"/>
      <c r="E122" s="44"/>
      <c r="F122" s="92">
        <f>SUM(F126)</f>
        <v>15.9</v>
      </c>
      <c r="G122" s="92">
        <f>SUM(G126)</f>
        <v>32.200000000000003</v>
      </c>
      <c r="H122" s="92">
        <f>SUM(H126)</f>
        <v>34</v>
      </c>
      <c r="I122" s="70"/>
    </row>
    <row r="123" spans="1:9" s="71" customFormat="1" ht="30">
      <c r="A123" s="41">
        <f t="shared" si="42"/>
        <v>116</v>
      </c>
      <c r="B123" s="29" t="s">
        <v>112</v>
      </c>
      <c r="C123" s="26" t="s">
        <v>111</v>
      </c>
      <c r="D123" s="26" t="s">
        <v>113</v>
      </c>
      <c r="E123" s="25"/>
      <c r="F123" s="89">
        <f t="shared" ref="F123:H125" si="43">SUM(F124)</f>
        <v>15.9</v>
      </c>
      <c r="G123" s="89">
        <f t="shared" si="43"/>
        <v>32.200000000000003</v>
      </c>
      <c r="H123" s="89">
        <f t="shared" si="43"/>
        <v>34</v>
      </c>
      <c r="I123" s="70"/>
    </row>
    <row r="124" spans="1:9" s="71" customFormat="1" ht="30">
      <c r="A124" s="19">
        <f t="shared" si="42"/>
        <v>117</v>
      </c>
      <c r="B124" s="29" t="s">
        <v>114</v>
      </c>
      <c r="C124" s="26" t="s">
        <v>111</v>
      </c>
      <c r="D124" s="26" t="s">
        <v>115</v>
      </c>
      <c r="E124" s="25"/>
      <c r="F124" s="89">
        <f t="shared" si="43"/>
        <v>15.9</v>
      </c>
      <c r="G124" s="89">
        <f t="shared" si="43"/>
        <v>32.200000000000003</v>
      </c>
      <c r="H124" s="89">
        <f t="shared" si="43"/>
        <v>34</v>
      </c>
      <c r="I124" s="70"/>
    </row>
    <row r="125" spans="1:9" s="71" customFormat="1">
      <c r="A125" s="19">
        <f t="shared" si="42"/>
        <v>118</v>
      </c>
      <c r="B125" s="64" t="s">
        <v>116</v>
      </c>
      <c r="C125" s="26" t="s">
        <v>111</v>
      </c>
      <c r="D125" s="26" t="s">
        <v>115</v>
      </c>
      <c r="E125" s="26" t="s">
        <v>117</v>
      </c>
      <c r="F125" s="89">
        <f t="shared" si="43"/>
        <v>15.9</v>
      </c>
      <c r="G125" s="89">
        <f t="shared" si="43"/>
        <v>32.200000000000003</v>
      </c>
      <c r="H125" s="89">
        <f t="shared" si="43"/>
        <v>34</v>
      </c>
      <c r="I125" s="70"/>
    </row>
    <row r="126" spans="1:9" s="71" customFormat="1" ht="15.75" thickBot="1">
      <c r="A126" s="30">
        <f t="shared" si="42"/>
        <v>119</v>
      </c>
      <c r="B126" s="72" t="s">
        <v>118</v>
      </c>
      <c r="C126" s="32" t="s">
        <v>111</v>
      </c>
      <c r="D126" s="32" t="s">
        <v>115</v>
      </c>
      <c r="E126" s="33" t="s">
        <v>119</v>
      </c>
      <c r="F126" s="90">
        <v>15.9</v>
      </c>
      <c r="G126" s="90">
        <v>32.200000000000003</v>
      </c>
      <c r="H126" s="90">
        <v>34</v>
      </c>
      <c r="I126" s="70"/>
    </row>
    <row r="127" spans="1:9" ht="167.25" customHeight="1">
      <c r="A127" s="41">
        <f t="shared" si="42"/>
        <v>120</v>
      </c>
      <c r="B127" s="68" t="s">
        <v>144</v>
      </c>
      <c r="C127" s="28" t="s">
        <v>95</v>
      </c>
      <c r="D127" s="28"/>
      <c r="E127" s="44"/>
      <c r="F127" s="92">
        <f>SUM(F128)</f>
        <v>1.2</v>
      </c>
      <c r="G127" s="92">
        <f>SUM(G128)</f>
        <v>1.3</v>
      </c>
      <c r="H127" s="92">
        <f>SUM(H128)</f>
        <v>1.5</v>
      </c>
      <c r="I127" s="23"/>
    </row>
    <row r="128" spans="1:9">
      <c r="A128" s="19">
        <f t="shared" ref="A128:A218" si="44">A127+1</f>
        <v>121</v>
      </c>
      <c r="B128" s="29" t="s">
        <v>48</v>
      </c>
      <c r="C128" s="26" t="s">
        <v>95</v>
      </c>
      <c r="D128" s="26" t="s">
        <v>47</v>
      </c>
      <c r="E128" s="25"/>
      <c r="F128" s="89">
        <f t="shared" ref="F128:H130" si="45">SUM(F129)</f>
        <v>1.2</v>
      </c>
      <c r="G128" s="89">
        <f t="shared" si="45"/>
        <v>1.3</v>
      </c>
      <c r="H128" s="89">
        <f t="shared" si="45"/>
        <v>1.5</v>
      </c>
      <c r="I128" s="23"/>
    </row>
    <row r="129" spans="1:9">
      <c r="A129" s="19">
        <f t="shared" si="44"/>
        <v>122</v>
      </c>
      <c r="B129" s="29" t="s">
        <v>49</v>
      </c>
      <c r="C129" s="26" t="s">
        <v>95</v>
      </c>
      <c r="D129" s="26" t="s">
        <v>17</v>
      </c>
      <c r="E129" s="25"/>
      <c r="F129" s="89">
        <f t="shared" si="45"/>
        <v>1.2</v>
      </c>
      <c r="G129" s="89">
        <f t="shared" si="45"/>
        <v>1.3</v>
      </c>
      <c r="H129" s="89">
        <f t="shared" si="45"/>
        <v>1.5</v>
      </c>
      <c r="I129" s="23"/>
    </row>
    <row r="130" spans="1:9" ht="23.25" customHeight="1">
      <c r="A130" s="19">
        <f t="shared" si="44"/>
        <v>123</v>
      </c>
      <c r="B130" s="64" t="s">
        <v>71</v>
      </c>
      <c r="C130" s="26" t="s">
        <v>95</v>
      </c>
      <c r="D130" s="26" t="s">
        <v>17</v>
      </c>
      <c r="E130" s="26" t="s">
        <v>52</v>
      </c>
      <c r="F130" s="89">
        <f t="shared" si="45"/>
        <v>1.2</v>
      </c>
      <c r="G130" s="89">
        <f t="shared" si="45"/>
        <v>1.3</v>
      </c>
      <c r="H130" s="89">
        <f t="shared" si="45"/>
        <v>1.5</v>
      </c>
      <c r="I130" s="23"/>
    </row>
    <row r="131" spans="1:9" ht="63" customHeight="1" thickBot="1">
      <c r="A131" s="30">
        <f t="shared" si="44"/>
        <v>124</v>
      </c>
      <c r="B131" s="72" t="s">
        <v>73</v>
      </c>
      <c r="C131" s="32" t="s">
        <v>95</v>
      </c>
      <c r="D131" s="32" t="s">
        <v>17</v>
      </c>
      <c r="E131" s="33" t="s">
        <v>72</v>
      </c>
      <c r="F131" s="90">
        <v>1.2</v>
      </c>
      <c r="G131" s="90">
        <v>1.3</v>
      </c>
      <c r="H131" s="90">
        <v>1.5</v>
      </c>
      <c r="I131" s="23"/>
    </row>
    <row r="132" spans="1:9" ht="123" customHeight="1">
      <c r="A132" s="42">
        <f t="shared" si="44"/>
        <v>125</v>
      </c>
      <c r="B132" s="49" t="s">
        <v>145</v>
      </c>
      <c r="C132" s="44" t="s">
        <v>122</v>
      </c>
      <c r="D132" s="28"/>
      <c r="E132" s="28"/>
      <c r="F132" s="92">
        <f t="shared" ref="F132:H136" si="46">F133</f>
        <v>1</v>
      </c>
      <c r="G132" s="92">
        <f t="shared" si="46"/>
        <v>3</v>
      </c>
      <c r="H132" s="92">
        <f t="shared" si="46"/>
        <v>3</v>
      </c>
      <c r="I132" s="23"/>
    </row>
    <row r="133" spans="1:9" ht="165.75" customHeight="1">
      <c r="A133" s="19">
        <f t="shared" si="44"/>
        <v>126</v>
      </c>
      <c r="B133" s="29" t="s">
        <v>146</v>
      </c>
      <c r="C133" s="26" t="s">
        <v>123</v>
      </c>
      <c r="D133" s="26" t="s">
        <v>36</v>
      </c>
      <c r="E133" s="26"/>
      <c r="F133" s="89">
        <f t="shared" si="46"/>
        <v>1</v>
      </c>
      <c r="G133" s="89">
        <f t="shared" si="46"/>
        <v>3</v>
      </c>
      <c r="H133" s="89">
        <f t="shared" si="46"/>
        <v>3</v>
      </c>
      <c r="I133" s="23"/>
    </row>
    <row r="134" spans="1:9" ht="34.5" customHeight="1">
      <c r="A134" s="41">
        <f t="shared" si="44"/>
        <v>127</v>
      </c>
      <c r="B134" s="29" t="s">
        <v>38</v>
      </c>
      <c r="C134" s="26" t="s">
        <v>123</v>
      </c>
      <c r="D134" s="26" t="s">
        <v>36</v>
      </c>
      <c r="E134" s="26"/>
      <c r="F134" s="89">
        <f t="shared" si="46"/>
        <v>1</v>
      </c>
      <c r="G134" s="89">
        <f t="shared" si="46"/>
        <v>3</v>
      </c>
      <c r="H134" s="89">
        <f t="shared" si="46"/>
        <v>3</v>
      </c>
      <c r="I134" s="23"/>
    </row>
    <row r="135" spans="1:9" ht="49.5" customHeight="1">
      <c r="A135" s="19">
        <f t="shared" si="44"/>
        <v>128</v>
      </c>
      <c r="B135" s="29" t="s">
        <v>39</v>
      </c>
      <c r="C135" s="26" t="s">
        <v>123</v>
      </c>
      <c r="D135" s="26" t="s">
        <v>37</v>
      </c>
      <c r="E135" s="26"/>
      <c r="F135" s="89">
        <f t="shared" si="46"/>
        <v>1</v>
      </c>
      <c r="G135" s="89">
        <f t="shared" si="46"/>
        <v>3</v>
      </c>
      <c r="H135" s="89">
        <f t="shared" si="46"/>
        <v>3</v>
      </c>
      <c r="I135" s="23"/>
    </row>
    <row r="136" spans="1:9" ht="32.25" customHeight="1">
      <c r="A136" s="19">
        <f t="shared" si="44"/>
        <v>129</v>
      </c>
      <c r="B136" s="29" t="s">
        <v>126</v>
      </c>
      <c r="C136" s="26" t="s">
        <v>123</v>
      </c>
      <c r="D136" s="26" t="s">
        <v>37</v>
      </c>
      <c r="E136" s="26" t="s">
        <v>43</v>
      </c>
      <c r="F136" s="89">
        <f t="shared" si="46"/>
        <v>1</v>
      </c>
      <c r="G136" s="89">
        <f t="shared" si="46"/>
        <v>3</v>
      </c>
      <c r="H136" s="89">
        <f t="shared" si="46"/>
        <v>3</v>
      </c>
      <c r="I136" s="23"/>
    </row>
    <row r="137" spans="1:9" ht="48.75" customHeight="1" thickBot="1">
      <c r="A137" s="30">
        <f t="shared" si="44"/>
        <v>130</v>
      </c>
      <c r="B137" s="51" t="s">
        <v>80</v>
      </c>
      <c r="C137" s="32" t="s">
        <v>123</v>
      </c>
      <c r="D137" s="32" t="s">
        <v>37</v>
      </c>
      <c r="E137" s="33" t="s">
        <v>79</v>
      </c>
      <c r="F137" s="90">
        <v>1</v>
      </c>
      <c r="G137" s="90">
        <v>3</v>
      </c>
      <c r="H137" s="90">
        <v>3</v>
      </c>
      <c r="I137" s="23"/>
    </row>
    <row r="138" spans="1:9" ht="106.5" customHeight="1">
      <c r="A138" s="41">
        <f>A137+1</f>
        <v>131</v>
      </c>
      <c r="B138" s="49" t="s">
        <v>147</v>
      </c>
      <c r="C138" s="44" t="s">
        <v>124</v>
      </c>
      <c r="D138" s="28"/>
      <c r="E138" s="28"/>
      <c r="F138" s="92">
        <f>SUM(F139+F144)</f>
        <v>173.6</v>
      </c>
      <c r="G138" s="92">
        <f>SUM(G139+G144)</f>
        <v>10</v>
      </c>
      <c r="H138" s="92">
        <f>SUM(H139+H144)</f>
        <v>10</v>
      </c>
      <c r="I138" s="23"/>
    </row>
    <row r="139" spans="1:9" ht="107.25" customHeight="1">
      <c r="A139" s="41">
        <f>A138+1</f>
        <v>132</v>
      </c>
      <c r="B139" s="29" t="s">
        <v>148</v>
      </c>
      <c r="C139" s="26" t="s">
        <v>125</v>
      </c>
      <c r="D139" s="26" t="s">
        <v>36</v>
      </c>
      <c r="E139" s="26"/>
      <c r="F139" s="89">
        <f t="shared" ref="F139:H142" si="47">F140</f>
        <v>0.5</v>
      </c>
      <c r="G139" s="89">
        <f t="shared" si="47"/>
        <v>5</v>
      </c>
      <c r="H139" s="89">
        <f t="shared" si="47"/>
        <v>5</v>
      </c>
      <c r="I139" s="23"/>
    </row>
    <row r="140" spans="1:9" ht="34.5" customHeight="1">
      <c r="A140" s="41">
        <f>A139+1</f>
        <v>133</v>
      </c>
      <c r="B140" s="29" t="s">
        <v>38</v>
      </c>
      <c r="C140" s="26" t="s">
        <v>125</v>
      </c>
      <c r="D140" s="26" t="s">
        <v>36</v>
      </c>
      <c r="E140" s="26"/>
      <c r="F140" s="89">
        <f t="shared" si="47"/>
        <v>0.5</v>
      </c>
      <c r="G140" s="89">
        <f t="shared" si="47"/>
        <v>5</v>
      </c>
      <c r="H140" s="89">
        <f t="shared" si="47"/>
        <v>5</v>
      </c>
      <c r="I140" s="23"/>
    </row>
    <row r="141" spans="1:9" ht="51.75" customHeight="1">
      <c r="A141" s="19">
        <f t="shared" si="44"/>
        <v>134</v>
      </c>
      <c r="B141" s="29" t="s">
        <v>39</v>
      </c>
      <c r="C141" s="26" t="s">
        <v>125</v>
      </c>
      <c r="D141" s="26" t="s">
        <v>37</v>
      </c>
      <c r="E141" s="26"/>
      <c r="F141" s="89">
        <f t="shared" si="47"/>
        <v>0.5</v>
      </c>
      <c r="G141" s="89">
        <f t="shared" si="47"/>
        <v>5</v>
      </c>
      <c r="H141" s="89">
        <f t="shared" si="47"/>
        <v>5</v>
      </c>
      <c r="I141" s="23"/>
    </row>
    <row r="142" spans="1:9" ht="15" customHeight="1">
      <c r="A142" s="19">
        <f t="shared" si="44"/>
        <v>135</v>
      </c>
      <c r="B142" s="29" t="s">
        <v>71</v>
      </c>
      <c r="C142" s="26" t="s">
        <v>125</v>
      </c>
      <c r="D142" s="26" t="s">
        <v>37</v>
      </c>
      <c r="E142" s="26" t="s">
        <v>52</v>
      </c>
      <c r="F142" s="89">
        <f t="shared" si="47"/>
        <v>0.5</v>
      </c>
      <c r="G142" s="89">
        <f t="shared" si="47"/>
        <v>5</v>
      </c>
      <c r="H142" s="89">
        <f t="shared" si="47"/>
        <v>5</v>
      </c>
      <c r="I142" s="23"/>
    </row>
    <row r="143" spans="1:9" ht="81.75" customHeight="1" thickBot="1">
      <c r="A143" s="30">
        <f t="shared" si="44"/>
        <v>136</v>
      </c>
      <c r="B143" s="51" t="s">
        <v>53</v>
      </c>
      <c r="C143" s="32" t="s">
        <v>125</v>
      </c>
      <c r="D143" s="32" t="s">
        <v>37</v>
      </c>
      <c r="E143" s="33" t="s">
        <v>30</v>
      </c>
      <c r="F143" s="90">
        <v>0.5</v>
      </c>
      <c r="G143" s="90">
        <v>5</v>
      </c>
      <c r="H143" s="90">
        <v>5</v>
      </c>
      <c r="I143" s="23"/>
    </row>
    <row r="144" spans="1:9" ht="107.25" customHeight="1">
      <c r="A144" s="19">
        <f>A143+1</f>
        <v>137</v>
      </c>
      <c r="B144" s="29" t="s">
        <v>148</v>
      </c>
      <c r="C144" s="26" t="s">
        <v>127</v>
      </c>
      <c r="D144" s="26" t="s">
        <v>36</v>
      </c>
      <c r="E144" s="26"/>
      <c r="F144" s="89">
        <f t="shared" ref="F144:H147" si="48">F145</f>
        <v>173.1</v>
      </c>
      <c r="G144" s="89">
        <f t="shared" si="48"/>
        <v>5</v>
      </c>
      <c r="H144" s="89">
        <f t="shared" si="48"/>
        <v>5</v>
      </c>
      <c r="I144" s="23"/>
    </row>
    <row r="145" spans="1:9" ht="36" customHeight="1">
      <c r="A145" s="19">
        <f>A144+1</f>
        <v>138</v>
      </c>
      <c r="B145" s="29" t="s">
        <v>38</v>
      </c>
      <c r="C145" s="26" t="s">
        <v>127</v>
      </c>
      <c r="D145" s="26" t="s">
        <v>36</v>
      </c>
      <c r="E145" s="26"/>
      <c r="F145" s="89">
        <f t="shared" si="48"/>
        <v>173.1</v>
      </c>
      <c r="G145" s="89">
        <f t="shared" si="48"/>
        <v>5</v>
      </c>
      <c r="H145" s="89">
        <f t="shared" si="48"/>
        <v>5</v>
      </c>
      <c r="I145" s="23"/>
    </row>
    <row r="146" spans="1:9" ht="48.75" customHeight="1">
      <c r="A146" s="19">
        <f t="shared" si="44"/>
        <v>139</v>
      </c>
      <c r="B146" s="29" t="s">
        <v>39</v>
      </c>
      <c r="C146" s="26" t="s">
        <v>127</v>
      </c>
      <c r="D146" s="26" t="s">
        <v>37</v>
      </c>
      <c r="E146" s="26"/>
      <c r="F146" s="89">
        <f t="shared" si="48"/>
        <v>173.1</v>
      </c>
      <c r="G146" s="89">
        <f t="shared" si="48"/>
        <v>5</v>
      </c>
      <c r="H146" s="89">
        <f t="shared" si="48"/>
        <v>5</v>
      </c>
      <c r="I146" s="23"/>
    </row>
    <row r="147" spans="1:9" ht="17.25" customHeight="1">
      <c r="A147" s="19">
        <f t="shared" si="44"/>
        <v>140</v>
      </c>
      <c r="B147" s="29" t="s">
        <v>128</v>
      </c>
      <c r="C147" s="26" t="s">
        <v>127</v>
      </c>
      <c r="D147" s="26" t="s">
        <v>37</v>
      </c>
      <c r="E147" s="26" t="s">
        <v>46</v>
      </c>
      <c r="F147" s="89">
        <f t="shared" si="48"/>
        <v>173.1</v>
      </c>
      <c r="G147" s="89">
        <f t="shared" si="48"/>
        <v>5</v>
      </c>
      <c r="H147" s="89">
        <f t="shared" si="48"/>
        <v>5</v>
      </c>
      <c r="I147" s="23"/>
    </row>
    <row r="148" spans="1:9" ht="18.75" customHeight="1" thickBot="1">
      <c r="A148" s="30">
        <f t="shared" si="44"/>
        <v>141</v>
      </c>
      <c r="B148" s="51" t="s">
        <v>18</v>
      </c>
      <c r="C148" s="32" t="s">
        <v>127</v>
      </c>
      <c r="D148" s="32" t="s">
        <v>37</v>
      </c>
      <c r="E148" s="33" t="s">
        <v>19</v>
      </c>
      <c r="F148" s="90">
        <v>173.1</v>
      </c>
      <c r="G148" s="90">
        <v>5</v>
      </c>
      <c r="H148" s="90">
        <v>5</v>
      </c>
      <c r="I148" s="23"/>
    </row>
    <row r="149" spans="1:9" ht="47.25" customHeight="1">
      <c r="A149" s="41">
        <f>A148+1</f>
        <v>142</v>
      </c>
      <c r="B149" s="73" t="s">
        <v>66</v>
      </c>
      <c r="C149" s="74" t="s">
        <v>96</v>
      </c>
      <c r="D149" s="74"/>
      <c r="E149" s="74"/>
      <c r="F149" s="104">
        <f t="shared" ref="F149:H154" si="49">F150</f>
        <v>119.3</v>
      </c>
      <c r="G149" s="104">
        <f t="shared" si="49"/>
        <v>119.3</v>
      </c>
      <c r="H149" s="104">
        <f t="shared" si="49"/>
        <v>0</v>
      </c>
      <c r="I149" s="23"/>
    </row>
    <row r="150" spans="1:9" ht="81" customHeight="1">
      <c r="A150" s="19">
        <f t="shared" si="44"/>
        <v>143</v>
      </c>
      <c r="B150" s="75" t="s">
        <v>149</v>
      </c>
      <c r="C150" s="25" t="s">
        <v>97</v>
      </c>
      <c r="D150" s="25"/>
      <c r="E150" s="25"/>
      <c r="F150" s="88">
        <f t="shared" si="49"/>
        <v>119.3</v>
      </c>
      <c r="G150" s="88">
        <f t="shared" si="49"/>
        <v>119.3</v>
      </c>
      <c r="H150" s="88">
        <f t="shared" si="49"/>
        <v>0</v>
      </c>
      <c r="I150" s="23"/>
    </row>
    <row r="151" spans="1:9" ht="125.25" customHeight="1">
      <c r="A151" s="19">
        <f t="shared" si="44"/>
        <v>144</v>
      </c>
      <c r="B151" s="29" t="s">
        <v>110</v>
      </c>
      <c r="C151" s="26" t="s">
        <v>109</v>
      </c>
      <c r="D151" s="26"/>
      <c r="E151" s="26"/>
      <c r="F151" s="89">
        <f t="shared" si="49"/>
        <v>119.3</v>
      </c>
      <c r="G151" s="89">
        <f t="shared" si="49"/>
        <v>119.3</v>
      </c>
      <c r="H151" s="89">
        <f t="shared" si="49"/>
        <v>0</v>
      </c>
      <c r="I151" s="23"/>
    </row>
    <row r="152" spans="1:9" ht="16.149999999999999" customHeight="1">
      <c r="A152" s="19">
        <f t="shared" si="44"/>
        <v>145</v>
      </c>
      <c r="B152" s="29" t="s">
        <v>48</v>
      </c>
      <c r="C152" s="26" t="s">
        <v>109</v>
      </c>
      <c r="D152" s="26" t="s">
        <v>47</v>
      </c>
      <c r="E152" s="26"/>
      <c r="F152" s="89">
        <f t="shared" si="49"/>
        <v>119.3</v>
      </c>
      <c r="G152" s="89">
        <f t="shared" si="49"/>
        <v>119.3</v>
      </c>
      <c r="H152" s="89">
        <f t="shared" si="49"/>
        <v>0</v>
      </c>
      <c r="I152" s="23"/>
    </row>
    <row r="153" spans="1:9" ht="16.5" customHeight="1">
      <c r="A153" s="19">
        <f t="shared" si="44"/>
        <v>146</v>
      </c>
      <c r="B153" s="29" t="s">
        <v>49</v>
      </c>
      <c r="C153" s="26" t="s">
        <v>109</v>
      </c>
      <c r="D153" s="26" t="s">
        <v>17</v>
      </c>
      <c r="E153" s="26"/>
      <c r="F153" s="89">
        <f t="shared" si="49"/>
        <v>119.3</v>
      </c>
      <c r="G153" s="89">
        <f t="shared" si="49"/>
        <v>119.3</v>
      </c>
      <c r="H153" s="89">
        <f t="shared" si="49"/>
        <v>0</v>
      </c>
      <c r="I153" s="23"/>
    </row>
    <row r="154" spans="1:9" ht="18.75" customHeight="1">
      <c r="A154" s="19">
        <f t="shared" si="44"/>
        <v>147</v>
      </c>
      <c r="B154" s="63" t="s">
        <v>74</v>
      </c>
      <c r="C154" s="26" t="s">
        <v>109</v>
      </c>
      <c r="D154" s="26" t="s">
        <v>17</v>
      </c>
      <c r="E154" s="26" t="s">
        <v>50</v>
      </c>
      <c r="F154" s="89">
        <f t="shared" si="49"/>
        <v>119.3</v>
      </c>
      <c r="G154" s="89">
        <f t="shared" si="49"/>
        <v>119.3</v>
      </c>
      <c r="H154" s="89">
        <f t="shared" si="49"/>
        <v>0</v>
      </c>
      <c r="I154" s="23"/>
    </row>
    <row r="155" spans="1:9" ht="20.25" customHeight="1" thickBot="1">
      <c r="A155" s="30">
        <f t="shared" si="44"/>
        <v>148</v>
      </c>
      <c r="B155" s="39" t="s">
        <v>51</v>
      </c>
      <c r="C155" s="32" t="s">
        <v>109</v>
      </c>
      <c r="D155" s="32" t="s">
        <v>17</v>
      </c>
      <c r="E155" s="33" t="s">
        <v>22</v>
      </c>
      <c r="F155" s="90">
        <v>119.3</v>
      </c>
      <c r="G155" s="90">
        <v>119.3</v>
      </c>
      <c r="H155" s="90">
        <v>0</v>
      </c>
      <c r="I155" s="23"/>
    </row>
    <row r="156" spans="1:9" ht="34.5" customHeight="1">
      <c r="A156" s="41">
        <f t="shared" si="44"/>
        <v>149</v>
      </c>
      <c r="B156" s="76" t="s">
        <v>23</v>
      </c>
      <c r="C156" s="28" t="s">
        <v>98</v>
      </c>
      <c r="D156" s="28"/>
      <c r="E156" s="28"/>
      <c r="F156" s="104">
        <f t="shared" ref="F156:H156" si="50">F157</f>
        <v>799.1</v>
      </c>
      <c r="G156" s="104">
        <f t="shared" si="50"/>
        <v>940.1</v>
      </c>
      <c r="H156" s="104">
        <f t="shared" si="50"/>
        <v>940.1</v>
      </c>
      <c r="I156" s="23"/>
    </row>
    <row r="157" spans="1:9" ht="49.5" customHeight="1">
      <c r="A157" s="19">
        <f t="shared" si="44"/>
        <v>150</v>
      </c>
      <c r="B157" s="77" t="s">
        <v>24</v>
      </c>
      <c r="C157" s="26" t="s">
        <v>99</v>
      </c>
      <c r="D157" s="26"/>
      <c r="E157" s="26"/>
      <c r="F157" s="89">
        <f>F158+F163</f>
        <v>799.1</v>
      </c>
      <c r="G157" s="89">
        <f t="shared" ref="G157:H157" si="51">G158+G163</f>
        <v>940.1</v>
      </c>
      <c r="H157" s="89">
        <f t="shared" si="51"/>
        <v>940.1</v>
      </c>
      <c r="I157" s="23"/>
    </row>
    <row r="158" spans="1:9" ht="108" customHeight="1">
      <c r="A158" s="19">
        <f>A157+1</f>
        <v>151</v>
      </c>
      <c r="B158" s="29" t="s">
        <v>154</v>
      </c>
      <c r="C158" s="26" t="s">
        <v>178</v>
      </c>
      <c r="D158" s="26"/>
      <c r="E158" s="26"/>
      <c r="F158" s="89">
        <f>F162</f>
        <v>40.4</v>
      </c>
      <c r="G158" s="89">
        <f>G162</f>
        <v>0</v>
      </c>
      <c r="H158" s="89">
        <f>H162</f>
        <v>0</v>
      </c>
      <c r="I158" s="23"/>
    </row>
    <row r="159" spans="1:9" ht="94.5" customHeight="1">
      <c r="A159" s="19">
        <f t="shared" si="44"/>
        <v>152</v>
      </c>
      <c r="B159" s="63" t="s">
        <v>40</v>
      </c>
      <c r="C159" s="26" t="s">
        <v>178</v>
      </c>
      <c r="D159" s="26" t="s">
        <v>41</v>
      </c>
      <c r="E159" s="26"/>
      <c r="F159" s="89">
        <f t="shared" ref="F159:H161" si="52">F160</f>
        <v>40.4</v>
      </c>
      <c r="G159" s="89">
        <f t="shared" si="52"/>
        <v>0</v>
      </c>
      <c r="H159" s="89">
        <f t="shared" si="52"/>
        <v>0</v>
      </c>
      <c r="I159" s="23"/>
    </row>
    <row r="160" spans="1:9" ht="45" customHeight="1">
      <c r="A160" s="19">
        <f t="shared" si="44"/>
        <v>153</v>
      </c>
      <c r="B160" s="63" t="s">
        <v>44</v>
      </c>
      <c r="C160" s="26" t="s">
        <v>178</v>
      </c>
      <c r="D160" s="26" t="s">
        <v>42</v>
      </c>
      <c r="E160" s="26"/>
      <c r="F160" s="89">
        <f t="shared" si="52"/>
        <v>40.4</v>
      </c>
      <c r="G160" s="89">
        <f t="shared" si="52"/>
        <v>0</v>
      </c>
      <c r="H160" s="89">
        <f t="shared" si="52"/>
        <v>0</v>
      </c>
      <c r="I160" s="23"/>
    </row>
    <row r="161" spans="1:9" ht="14.25" customHeight="1">
      <c r="A161" s="19">
        <f t="shared" si="44"/>
        <v>154</v>
      </c>
      <c r="B161" s="64" t="s">
        <v>71</v>
      </c>
      <c r="C161" s="26" t="s">
        <v>178</v>
      </c>
      <c r="D161" s="26" t="s">
        <v>42</v>
      </c>
      <c r="E161" s="26" t="s">
        <v>52</v>
      </c>
      <c r="F161" s="89">
        <f t="shared" si="52"/>
        <v>40.4</v>
      </c>
      <c r="G161" s="89">
        <f t="shared" si="52"/>
        <v>0</v>
      </c>
      <c r="H161" s="89">
        <f t="shared" si="52"/>
        <v>0</v>
      </c>
      <c r="I161" s="23"/>
    </row>
    <row r="162" spans="1:9" ht="46.5" customHeight="1" thickBot="1">
      <c r="A162" s="30">
        <f t="shared" si="44"/>
        <v>155</v>
      </c>
      <c r="B162" s="39" t="s">
        <v>54</v>
      </c>
      <c r="C162" s="32" t="s">
        <v>178</v>
      </c>
      <c r="D162" s="32" t="s">
        <v>42</v>
      </c>
      <c r="E162" s="33" t="s">
        <v>26</v>
      </c>
      <c r="F162" s="90">
        <v>40.4</v>
      </c>
      <c r="G162" s="90">
        <v>0</v>
      </c>
      <c r="H162" s="90">
        <v>0</v>
      </c>
      <c r="I162" s="23"/>
    </row>
    <row r="163" spans="1:9" ht="46.5" customHeight="1">
      <c r="A163" s="19">
        <f>A162+1</f>
        <v>156</v>
      </c>
      <c r="B163" s="29" t="s">
        <v>25</v>
      </c>
      <c r="C163" s="26" t="s">
        <v>100</v>
      </c>
      <c r="D163" s="26"/>
      <c r="E163" s="26"/>
      <c r="F163" s="89">
        <f>F167</f>
        <v>758.7</v>
      </c>
      <c r="G163" s="89">
        <f>G167</f>
        <v>940.1</v>
      </c>
      <c r="H163" s="89">
        <f>H167</f>
        <v>940.1</v>
      </c>
      <c r="I163" s="23"/>
    </row>
    <row r="164" spans="1:9" ht="94.5" customHeight="1">
      <c r="A164" s="19">
        <f t="shared" si="44"/>
        <v>157</v>
      </c>
      <c r="B164" s="63" t="s">
        <v>40</v>
      </c>
      <c r="C164" s="26" t="s">
        <v>100</v>
      </c>
      <c r="D164" s="26" t="s">
        <v>41</v>
      </c>
      <c r="E164" s="26"/>
      <c r="F164" s="89">
        <f t="shared" ref="F164:H166" si="53">F165</f>
        <v>758.7</v>
      </c>
      <c r="G164" s="89">
        <f t="shared" si="53"/>
        <v>940.1</v>
      </c>
      <c r="H164" s="89">
        <f t="shared" si="53"/>
        <v>940.1</v>
      </c>
      <c r="I164" s="23"/>
    </row>
    <row r="165" spans="1:9" ht="45" customHeight="1">
      <c r="A165" s="19">
        <f t="shared" si="44"/>
        <v>158</v>
      </c>
      <c r="B165" s="63" t="s">
        <v>44</v>
      </c>
      <c r="C165" s="26" t="s">
        <v>100</v>
      </c>
      <c r="D165" s="26" t="s">
        <v>42</v>
      </c>
      <c r="E165" s="26"/>
      <c r="F165" s="89">
        <f t="shared" si="53"/>
        <v>758.7</v>
      </c>
      <c r="G165" s="89">
        <f t="shared" si="53"/>
        <v>940.1</v>
      </c>
      <c r="H165" s="89">
        <f t="shared" si="53"/>
        <v>940.1</v>
      </c>
      <c r="I165" s="23"/>
    </row>
    <row r="166" spans="1:9" ht="14.25" customHeight="1">
      <c r="A166" s="19">
        <f t="shared" si="44"/>
        <v>159</v>
      </c>
      <c r="B166" s="64" t="s">
        <v>71</v>
      </c>
      <c r="C166" s="26" t="s">
        <v>100</v>
      </c>
      <c r="D166" s="26" t="s">
        <v>42</v>
      </c>
      <c r="E166" s="26" t="s">
        <v>52</v>
      </c>
      <c r="F166" s="89">
        <f t="shared" si="53"/>
        <v>758.7</v>
      </c>
      <c r="G166" s="89">
        <f t="shared" si="53"/>
        <v>940.1</v>
      </c>
      <c r="H166" s="89">
        <f t="shared" si="53"/>
        <v>940.1</v>
      </c>
      <c r="I166" s="23"/>
    </row>
    <row r="167" spans="1:9" ht="46.5" customHeight="1" thickBot="1">
      <c r="A167" s="30">
        <f t="shared" si="44"/>
        <v>160</v>
      </c>
      <c r="B167" s="39" t="s">
        <v>54</v>
      </c>
      <c r="C167" s="32" t="s">
        <v>100</v>
      </c>
      <c r="D167" s="32" t="s">
        <v>42</v>
      </c>
      <c r="E167" s="33" t="s">
        <v>26</v>
      </c>
      <c r="F167" s="90">
        <v>758.7</v>
      </c>
      <c r="G167" s="90">
        <v>940.1</v>
      </c>
      <c r="H167" s="90">
        <v>940.1</v>
      </c>
      <c r="I167" s="23"/>
    </row>
    <row r="168" spans="1:9" ht="34.5" customHeight="1">
      <c r="A168" s="41">
        <f t="shared" si="44"/>
        <v>161</v>
      </c>
      <c r="B168" s="77" t="s">
        <v>27</v>
      </c>
      <c r="C168" s="28" t="s">
        <v>101</v>
      </c>
      <c r="D168" s="28"/>
      <c r="E168" s="28"/>
      <c r="F168" s="104">
        <f>F169+F195</f>
        <v>2955.8</v>
      </c>
      <c r="G168" s="104">
        <f>G169+G195</f>
        <v>2821.2999999999997</v>
      </c>
      <c r="H168" s="104">
        <f>H169+H195</f>
        <v>2826.2999999999997</v>
      </c>
      <c r="I168" s="23"/>
    </row>
    <row r="169" spans="1:9" ht="33" customHeight="1">
      <c r="A169" s="19">
        <f t="shared" si="44"/>
        <v>162</v>
      </c>
      <c r="B169" s="64" t="s">
        <v>75</v>
      </c>
      <c r="C169" s="26" t="s">
        <v>102</v>
      </c>
      <c r="D169" s="26"/>
      <c r="E169" s="26"/>
      <c r="F169" s="89">
        <f>F170+F175+F180+F185+F190</f>
        <v>2525.1000000000004</v>
      </c>
      <c r="G169" s="89">
        <f>G180+G185</f>
        <v>2695.6</v>
      </c>
      <c r="H169" s="89">
        <f>H180+H185</f>
        <v>2695.6</v>
      </c>
      <c r="I169" s="23"/>
    </row>
    <row r="170" spans="1:9" s="36" customFormat="1" ht="105" customHeight="1">
      <c r="A170" s="19">
        <f t="shared" si="44"/>
        <v>163</v>
      </c>
      <c r="B170" s="58" t="s">
        <v>183</v>
      </c>
      <c r="C170" s="38">
        <v>9310010340</v>
      </c>
      <c r="D170" s="38"/>
      <c r="E170" s="38"/>
      <c r="F170" s="93">
        <f>F174</f>
        <v>17.600000000000001</v>
      </c>
      <c r="G170" s="93">
        <f t="shared" ref="G170:H170" si="54">G174</f>
        <v>0</v>
      </c>
      <c r="H170" s="93">
        <f t="shared" si="54"/>
        <v>0</v>
      </c>
    </row>
    <row r="171" spans="1:9" s="36" customFormat="1" ht="93" customHeight="1">
      <c r="A171" s="19">
        <f t="shared" si="44"/>
        <v>164</v>
      </c>
      <c r="B171" s="57" t="s">
        <v>40</v>
      </c>
      <c r="C171" s="38">
        <v>9310010340</v>
      </c>
      <c r="D171" s="38" t="s">
        <v>41</v>
      </c>
      <c r="E171" s="38"/>
      <c r="F171" s="93">
        <f>F172</f>
        <v>17.600000000000001</v>
      </c>
      <c r="G171" s="93">
        <f t="shared" ref="G171:H173" si="55">G172</f>
        <v>0</v>
      </c>
      <c r="H171" s="93">
        <f t="shared" si="55"/>
        <v>0</v>
      </c>
    </row>
    <row r="172" spans="1:9" s="36" customFormat="1" ht="50.25" customHeight="1">
      <c r="A172" s="3">
        <f t="shared" si="44"/>
        <v>165</v>
      </c>
      <c r="B172" s="57" t="s">
        <v>44</v>
      </c>
      <c r="C172" s="38">
        <v>9310010340</v>
      </c>
      <c r="D172" s="38" t="s">
        <v>42</v>
      </c>
      <c r="E172" s="38"/>
      <c r="F172" s="93">
        <f>F173</f>
        <v>17.600000000000001</v>
      </c>
      <c r="G172" s="93">
        <f t="shared" si="55"/>
        <v>0</v>
      </c>
      <c r="H172" s="93">
        <f t="shared" si="55"/>
        <v>0</v>
      </c>
    </row>
    <row r="173" spans="1:9" s="36" customFormat="1" ht="21" customHeight="1">
      <c r="A173" s="3">
        <f t="shared" si="44"/>
        <v>166</v>
      </c>
      <c r="B173" s="57" t="s">
        <v>71</v>
      </c>
      <c r="C173" s="38">
        <v>9310010340</v>
      </c>
      <c r="D173" s="38" t="s">
        <v>42</v>
      </c>
      <c r="E173" s="38" t="s">
        <v>52</v>
      </c>
      <c r="F173" s="93">
        <f>F174</f>
        <v>17.600000000000001</v>
      </c>
      <c r="G173" s="93">
        <f t="shared" si="55"/>
        <v>0</v>
      </c>
      <c r="H173" s="93">
        <f t="shared" si="55"/>
        <v>0</v>
      </c>
    </row>
    <row r="174" spans="1:9" s="36" customFormat="1" ht="78" customHeight="1" thickBot="1">
      <c r="A174" s="4">
        <f t="shared" si="44"/>
        <v>167</v>
      </c>
      <c r="B174" s="59" t="s">
        <v>53</v>
      </c>
      <c r="C174" s="40">
        <v>9310010340</v>
      </c>
      <c r="D174" s="40" t="s">
        <v>42</v>
      </c>
      <c r="E174" s="53" t="s">
        <v>30</v>
      </c>
      <c r="F174" s="94">
        <v>17.600000000000001</v>
      </c>
      <c r="G174" s="105">
        <v>0</v>
      </c>
      <c r="H174" s="105">
        <v>0</v>
      </c>
    </row>
    <row r="175" spans="1:9" s="36" customFormat="1" ht="105" customHeight="1">
      <c r="A175" s="56">
        <f t="shared" si="44"/>
        <v>168</v>
      </c>
      <c r="B175" s="58" t="s">
        <v>154</v>
      </c>
      <c r="C175" s="38" t="s">
        <v>155</v>
      </c>
      <c r="D175" s="38"/>
      <c r="E175" s="38"/>
      <c r="F175" s="93">
        <f>F179</f>
        <v>129.69999999999999</v>
      </c>
      <c r="G175" s="93">
        <f t="shared" ref="G175:H175" si="56">G179</f>
        <v>0</v>
      </c>
      <c r="H175" s="93">
        <f t="shared" si="56"/>
        <v>0</v>
      </c>
    </row>
    <row r="176" spans="1:9" s="36" customFormat="1" ht="93" customHeight="1">
      <c r="A176" s="3">
        <f t="shared" si="44"/>
        <v>169</v>
      </c>
      <c r="B176" s="57" t="s">
        <v>40</v>
      </c>
      <c r="C176" s="38" t="s">
        <v>155</v>
      </c>
      <c r="D176" s="38" t="s">
        <v>41</v>
      </c>
      <c r="E176" s="38"/>
      <c r="F176" s="93">
        <f>F177</f>
        <v>129.69999999999999</v>
      </c>
      <c r="G176" s="93">
        <f t="shared" ref="G176:H176" si="57">G177</f>
        <v>0</v>
      </c>
      <c r="H176" s="93">
        <f t="shared" si="57"/>
        <v>0</v>
      </c>
    </row>
    <row r="177" spans="1:9" s="36" customFormat="1" ht="50.25" customHeight="1">
      <c r="A177" s="3">
        <f t="shared" si="44"/>
        <v>170</v>
      </c>
      <c r="B177" s="57" t="s">
        <v>44</v>
      </c>
      <c r="C177" s="38" t="s">
        <v>155</v>
      </c>
      <c r="D177" s="38" t="s">
        <v>42</v>
      </c>
      <c r="E177" s="38"/>
      <c r="F177" s="93">
        <f>F178</f>
        <v>129.69999999999999</v>
      </c>
      <c r="G177" s="93">
        <f t="shared" ref="G177:H177" si="58">G178</f>
        <v>0</v>
      </c>
      <c r="H177" s="93">
        <f t="shared" si="58"/>
        <v>0</v>
      </c>
    </row>
    <row r="178" spans="1:9" s="36" customFormat="1" ht="21" customHeight="1">
      <c r="A178" s="3">
        <f t="shared" si="44"/>
        <v>171</v>
      </c>
      <c r="B178" s="57" t="s">
        <v>71</v>
      </c>
      <c r="C178" s="38" t="s">
        <v>155</v>
      </c>
      <c r="D178" s="38" t="s">
        <v>42</v>
      </c>
      <c r="E178" s="38" t="s">
        <v>52</v>
      </c>
      <c r="F178" s="93">
        <f>F179</f>
        <v>129.69999999999999</v>
      </c>
      <c r="G178" s="93">
        <f t="shared" ref="G178:H178" si="59">G179</f>
        <v>0</v>
      </c>
      <c r="H178" s="93">
        <f t="shared" si="59"/>
        <v>0</v>
      </c>
    </row>
    <row r="179" spans="1:9" s="36" customFormat="1" ht="78" customHeight="1" thickBot="1">
      <c r="A179" s="4">
        <f t="shared" si="44"/>
        <v>172</v>
      </c>
      <c r="B179" s="59" t="s">
        <v>53</v>
      </c>
      <c r="C179" s="40" t="s">
        <v>155</v>
      </c>
      <c r="D179" s="40" t="s">
        <v>42</v>
      </c>
      <c r="E179" s="53" t="s">
        <v>30</v>
      </c>
      <c r="F179" s="94">
        <v>129.69999999999999</v>
      </c>
      <c r="G179" s="105">
        <v>0</v>
      </c>
      <c r="H179" s="105">
        <v>0</v>
      </c>
    </row>
    <row r="180" spans="1:9" ht="93" customHeight="1">
      <c r="A180" s="19">
        <f>A179+1</f>
        <v>173</v>
      </c>
      <c r="B180" s="64" t="s">
        <v>28</v>
      </c>
      <c r="C180" s="26" t="s">
        <v>103</v>
      </c>
      <c r="D180" s="26"/>
      <c r="E180" s="26"/>
      <c r="F180" s="89">
        <f t="shared" ref="F180:H183" si="60">F181</f>
        <v>1940.5</v>
      </c>
      <c r="G180" s="92">
        <f t="shared" si="60"/>
        <v>2199.9</v>
      </c>
      <c r="H180" s="92">
        <f t="shared" si="60"/>
        <v>2199.9</v>
      </c>
      <c r="I180" s="23"/>
    </row>
    <row r="181" spans="1:9" ht="93" customHeight="1">
      <c r="A181" s="19">
        <f t="shared" si="44"/>
        <v>174</v>
      </c>
      <c r="B181" s="63" t="s">
        <v>40</v>
      </c>
      <c r="C181" s="26" t="s">
        <v>103</v>
      </c>
      <c r="D181" s="26" t="s">
        <v>41</v>
      </c>
      <c r="E181" s="26"/>
      <c r="F181" s="89">
        <f t="shared" si="60"/>
        <v>1940.5</v>
      </c>
      <c r="G181" s="89">
        <f t="shared" si="60"/>
        <v>2199.9</v>
      </c>
      <c r="H181" s="89">
        <f t="shared" si="60"/>
        <v>2199.9</v>
      </c>
      <c r="I181" s="23"/>
    </row>
    <row r="182" spans="1:9" ht="45.75" customHeight="1">
      <c r="A182" s="19">
        <f t="shared" si="44"/>
        <v>175</v>
      </c>
      <c r="B182" s="63" t="s">
        <v>44</v>
      </c>
      <c r="C182" s="26" t="s">
        <v>103</v>
      </c>
      <c r="D182" s="26" t="s">
        <v>42</v>
      </c>
      <c r="E182" s="26"/>
      <c r="F182" s="89">
        <f t="shared" si="60"/>
        <v>1940.5</v>
      </c>
      <c r="G182" s="89">
        <f t="shared" si="60"/>
        <v>2199.9</v>
      </c>
      <c r="H182" s="89">
        <f t="shared" si="60"/>
        <v>2199.9</v>
      </c>
      <c r="I182" s="23"/>
    </row>
    <row r="183" spans="1:9" ht="19.5" customHeight="1">
      <c r="A183" s="19">
        <f t="shared" si="44"/>
        <v>176</v>
      </c>
      <c r="B183" s="64" t="s">
        <v>71</v>
      </c>
      <c r="C183" s="26" t="s">
        <v>103</v>
      </c>
      <c r="D183" s="26" t="s">
        <v>42</v>
      </c>
      <c r="E183" s="26" t="s">
        <v>52</v>
      </c>
      <c r="F183" s="89">
        <f t="shared" si="60"/>
        <v>1940.5</v>
      </c>
      <c r="G183" s="89">
        <f t="shared" si="60"/>
        <v>2199.9</v>
      </c>
      <c r="H183" s="89">
        <f t="shared" si="60"/>
        <v>2199.9</v>
      </c>
      <c r="I183" s="23"/>
    </row>
    <row r="184" spans="1:9" ht="78" customHeight="1">
      <c r="A184" s="19">
        <f t="shared" si="44"/>
        <v>177</v>
      </c>
      <c r="B184" s="63" t="s">
        <v>53</v>
      </c>
      <c r="C184" s="26" t="s">
        <v>103</v>
      </c>
      <c r="D184" s="26" t="s">
        <v>42</v>
      </c>
      <c r="E184" s="25" t="s">
        <v>30</v>
      </c>
      <c r="F184" s="88">
        <v>1940.5</v>
      </c>
      <c r="G184" s="88">
        <v>2199.9</v>
      </c>
      <c r="H184" s="88">
        <v>2199.9</v>
      </c>
      <c r="I184" s="23"/>
    </row>
    <row r="185" spans="1:9" ht="91.5" customHeight="1">
      <c r="A185" s="19">
        <f t="shared" si="44"/>
        <v>178</v>
      </c>
      <c r="B185" s="29" t="s">
        <v>29</v>
      </c>
      <c r="C185" s="26" t="s">
        <v>104</v>
      </c>
      <c r="D185" s="26"/>
      <c r="E185" s="26"/>
      <c r="F185" s="89">
        <f>F189</f>
        <v>337.3</v>
      </c>
      <c r="G185" s="89">
        <f>G189</f>
        <v>495.7</v>
      </c>
      <c r="H185" s="89">
        <f>H189</f>
        <v>495.7</v>
      </c>
      <c r="I185" s="23"/>
    </row>
    <row r="186" spans="1:9" ht="92.25" customHeight="1">
      <c r="A186" s="19">
        <f t="shared" si="44"/>
        <v>179</v>
      </c>
      <c r="B186" s="63" t="s">
        <v>40</v>
      </c>
      <c r="C186" s="26" t="s">
        <v>104</v>
      </c>
      <c r="D186" s="26" t="s">
        <v>41</v>
      </c>
      <c r="E186" s="26"/>
      <c r="F186" s="89">
        <f t="shared" ref="F186:H188" si="61">F187</f>
        <v>337.3</v>
      </c>
      <c r="G186" s="89">
        <f t="shared" si="61"/>
        <v>495.7</v>
      </c>
      <c r="H186" s="89">
        <f t="shared" si="61"/>
        <v>495.7</v>
      </c>
      <c r="I186" s="23"/>
    </row>
    <row r="187" spans="1:9" ht="30.75" customHeight="1">
      <c r="A187" s="19">
        <f t="shared" si="44"/>
        <v>180</v>
      </c>
      <c r="B187" s="63" t="s">
        <v>44</v>
      </c>
      <c r="C187" s="26" t="s">
        <v>104</v>
      </c>
      <c r="D187" s="26" t="s">
        <v>42</v>
      </c>
      <c r="E187" s="26"/>
      <c r="F187" s="89">
        <f t="shared" si="61"/>
        <v>337.3</v>
      </c>
      <c r="G187" s="89">
        <f t="shared" si="61"/>
        <v>495.7</v>
      </c>
      <c r="H187" s="89">
        <f t="shared" si="61"/>
        <v>495.7</v>
      </c>
      <c r="I187" s="23"/>
    </row>
    <row r="188" spans="1:9" ht="17.25" customHeight="1">
      <c r="A188" s="19">
        <f t="shared" si="44"/>
        <v>181</v>
      </c>
      <c r="B188" s="64" t="s">
        <v>71</v>
      </c>
      <c r="C188" s="26" t="s">
        <v>104</v>
      </c>
      <c r="D188" s="26" t="s">
        <v>42</v>
      </c>
      <c r="E188" s="26" t="s">
        <v>52</v>
      </c>
      <c r="F188" s="89">
        <f t="shared" si="61"/>
        <v>337.3</v>
      </c>
      <c r="G188" s="89">
        <f t="shared" si="61"/>
        <v>495.7</v>
      </c>
      <c r="H188" s="89">
        <f t="shared" si="61"/>
        <v>495.7</v>
      </c>
      <c r="I188" s="23"/>
    </row>
    <row r="189" spans="1:9" ht="75" customHeight="1" thickBot="1">
      <c r="A189" s="30">
        <f t="shared" si="44"/>
        <v>182</v>
      </c>
      <c r="B189" s="39" t="s">
        <v>53</v>
      </c>
      <c r="C189" s="32" t="s">
        <v>104</v>
      </c>
      <c r="D189" s="32" t="s">
        <v>42</v>
      </c>
      <c r="E189" s="33" t="s">
        <v>30</v>
      </c>
      <c r="F189" s="90">
        <v>337.3</v>
      </c>
      <c r="G189" s="90">
        <v>495.7</v>
      </c>
      <c r="H189" s="90">
        <v>495.7</v>
      </c>
      <c r="I189" s="23"/>
    </row>
    <row r="190" spans="1:9" ht="78.75" customHeight="1">
      <c r="A190" s="41">
        <f>A189+1</f>
        <v>183</v>
      </c>
      <c r="B190" s="68" t="s">
        <v>188</v>
      </c>
      <c r="C190" s="28" t="s">
        <v>187</v>
      </c>
      <c r="D190" s="28"/>
      <c r="E190" s="28"/>
      <c r="F190" s="92">
        <f t="shared" ref="F190:H193" si="62">SUM(F191)</f>
        <v>100</v>
      </c>
      <c r="G190" s="92">
        <f t="shared" si="62"/>
        <v>0</v>
      </c>
      <c r="H190" s="92">
        <f t="shared" si="62"/>
        <v>0</v>
      </c>
      <c r="I190" s="23"/>
    </row>
    <row r="191" spans="1:9" ht="21" customHeight="1">
      <c r="A191" s="19">
        <f t="shared" si="44"/>
        <v>184</v>
      </c>
      <c r="B191" s="29" t="s">
        <v>58</v>
      </c>
      <c r="C191" s="28" t="s">
        <v>187</v>
      </c>
      <c r="D191" s="26" t="s">
        <v>57</v>
      </c>
      <c r="E191" s="26"/>
      <c r="F191" s="89">
        <f t="shared" si="62"/>
        <v>100</v>
      </c>
      <c r="G191" s="89">
        <f t="shared" si="62"/>
        <v>0</v>
      </c>
      <c r="H191" s="89">
        <f t="shared" si="62"/>
        <v>0</v>
      </c>
      <c r="I191" s="23"/>
    </row>
    <row r="192" spans="1:9" ht="19.5" customHeight="1">
      <c r="A192" s="19">
        <f t="shared" si="44"/>
        <v>185</v>
      </c>
      <c r="B192" s="29" t="s">
        <v>59</v>
      </c>
      <c r="C192" s="28" t="s">
        <v>187</v>
      </c>
      <c r="D192" s="26" t="s">
        <v>56</v>
      </c>
      <c r="E192" s="26"/>
      <c r="F192" s="89">
        <f t="shared" si="62"/>
        <v>100</v>
      </c>
      <c r="G192" s="89">
        <f t="shared" si="62"/>
        <v>0</v>
      </c>
      <c r="H192" s="89">
        <f t="shared" si="62"/>
        <v>0</v>
      </c>
      <c r="I192" s="23"/>
    </row>
    <row r="193" spans="1:9" ht="18" customHeight="1">
      <c r="A193" s="19">
        <f t="shared" si="44"/>
        <v>186</v>
      </c>
      <c r="B193" s="64" t="s">
        <v>71</v>
      </c>
      <c r="C193" s="28" t="s">
        <v>187</v>
      </c>
      <c r="D193" s="26" t="s">
        <v>56</v>
      </c>
      <c r="E193" s="26" t="s">
        <v>52</v>
      </c>
      <c r="F193" s="89">
        <f t="shared" si="62"/>
        <v>100</v>
      </c>
      <c r="G193" s="89">
        <f t="shared" si="62"/>
        <v>0</v>
      </c>
      <c r="H193" s="89">
        <f t="shared" si="62"/>
        <v>0</v>
      </c>
      <c r="I193" s="23"/>
    </row>
    <row r="194" spans="1:9" ht="81" customHeight="1" thickBot="1">
      <c r="A194" s="30">
        <f t="shared" si="44"/>
        <v>187</v>
      </c>
      <c r="B194" s="31" t="s">
        <v>53</v>
      </c>
      <c r="C194" s="32" t="s">
        <v>187</v>
      </c>
      <c r="D194" s="32" t="s">
        <v>56</v>
      </c>
      <c r="E194" s="33" t="s">
        <v>30</v>
      </c>
      <c r="F194" s="90">
        <v>100</v>
      </c>
      <c r="G194" s="90">
        <v>0</v>
      </c>
      <c r="H194" s="90">
        <v>0</v>
      </c>
      <c r="I194" s="23"/>
    </row>
    <row r="195" spans="1:9" ht="30" customHeight="1">
      <c r="A195" s="41">
        <f>A194+1</f>
        <v>188</v>
      </c>
      <c r="B195" s="50" t="s">
        <v>78</v>
      </c>
      <c r="C195" s="28" t="s">
        <v>105</v>
      </c>
      <c r="D195" s="28"/>
      <c r="E195" s="28"/>
      <c r="F195" s="92">
        <f>SUM(F196)+F205+F210+F215+F220</f>
        <v>430.70000000000005</v>
      </c>
      <c r="G195" s="92">
        <f t="shared" ref="G195:H195" si="63">SUM(G196)+G205+G210+G215+G220</f>
        <v>125.7</v>
      </c>
      <c r="H195" s="92">
        <f t="shared" si="63"/>
        <v>130.69999999999999</v>
      </c>
      <c r="I195" s="23"/>
    </row>
    <row r="196" spans="1:9" ht="99.75" customHeight="1">
      <c r="A196" s="19">
        <f t="shared" si="44"/>
        <v>189</v>
      </c>
      <c r="B196" s="78" t="s">
        <v>162</v>
      </c>
      <c r="C196" s="26" t="s">
        <v>106</v>
      </c>
      <c r="D196" s="26"/>
      <c r="E196" s="26"/>
      <c r="F196" s="88">
        <f>SUM(F200+F204)</f>
        <v>112.89999999999999</v>
      </c>
      <c r="G196" s="88">
        <f>SUM(G200+G204)</f>
        <v>111.2</v>
      </c>
      <c r="H196" s="88">
        <f>SUM(H200+H204)</f>
        <v>116.2</v>
      </c>
      <c r="I196" s="23"/>
    </row>
    <row r="197" spans="1:9" ht="93.75" customHeight="1">
      <c r="A197" s="19">
        <f t="shared" si="44"/>
        <v>190</v>
      </c>
      <c r="B197" s="63" t="s">
        <v>40</v>
      </c>
      <c r="C197" s="26" t="s">
        <v>106</v>
      </c>
      <c r="D197" s="26" t="s">
        <v>41</v>
      </c>
      <c r="E197" s="26"/>
      <c r="F197" s="89">
        <f t="shared" ref="F197:H199" si="64">SUM(F198)</f>
        <v>101.3</v>
      </c>
      <c r="G197" s="89">
        <f t="shared" si="64"/>
        <v>104.2</v>
      </c>
      <c r="H197" s="89">
        <f t="shared" si="64"/>
        <v>104.2</v>
      </c>
      <c r="I197" s="23"/>
    </row>
    <row r="198" spans="1:9" ht="46.5" customHeight="1">
      <c r="A198" s="19">
        <f t="shared" si="44"/>
        <v>191</v>
      </c>
      <c r="B198" s="63" t="s">
        <v>44</v>
      </c>
      <c r="C198" s="26" t="s">
        <v>106</v>
      </c>
      <c r="D198" s="26" t="s">
        <v>42</v>
      </c>
      <c r="E198" s="26"/>
      <c r="F198" s="89">
        <f t="shared" si="64"/>
        <v>101.3</v>
      </c>
      <c r="G198" s="89">
        <f t="shared" si="64"/>
        <v>104.2</v>
      </c>
      <c r="H198" s="89">
        <f t="shared" si="64"/>
        <v>104.2</v>
      </c>
      <c r="I198" s="23"/>
    </row>
    <row r="199" spans="1:9" ht="15.75" customHeight="1">
      <c r="A199" s="19">
        <f t="shared" si="44"/>
        <v>192</v>
      </c>
      <c r="B199" s="79" t="s">
        <v>77</v>
      </c>
      <c r="C199" s="26" t="s">
        <v>106</v>
      </c>
      <c r="D199" s="26" t="s">
        <v>42</v>
      </c>
      <c r="E199" s="26" t="s">
        <v>61</v>
      </c>
      <c r="F199" s="89">
        <f t="shared" si="64"/>
        <v>101.3</v>
      </c>
      <c r="G199" s="89">
        <f t="shared" si="64"/>
        <v>104.2</v>
      </c>
      <c r="H199" s="89">
        <f t="shared" si="64"/>
        <v>104.2</v>
      </c>
      <c r="I199" s="23"/>
    </row>
    <row r="200" spans="1:9" ht="15.75" customHeight="1">
      <c r="A200" s="19">
        <f t="shared" si="44"/>
        <v>193</v>
      </c>
      <c r="B200" s="64" t="s">
        <v>62</v>
      </c>
      <c r="C200" s="26" t="s">
        <v>106</v>
      </c>
      <c r="D200" s="26" t="s">
        <v>42</v>
      </c>
      <c r="E200" s="25" t="s">
        <v>34</v>
      </c>
      <c r="F200" s="88">
        <v>101.3</v>
      </c>
      <c r="G200" s="88">
        <v>104.2</v>
      </c>
      <c r="H200" s="88">
        <v>104.2</v>
      </c>
      <c r="I200" s="23"/>
    </row>
    <row r="201" spans="1:9" ht="33.75" customHeight="1">
      <c r="A201" s="19">
        <f t="shared" si="44"/>
        <v>194</v>
      </c>
      <c r="B201" s="29" t="s">
        <v>38</v>
      </c>
      <c r="C201" s="26" t="s">
        <v>106</v>
      </c>
      <c r="D201" s="26" t="s">
        <v>36</v>
      </c>
      <c r="E201" s="25"/>
      <c r="F201" s="89">
        <f t="shared" ref="F201:H203" si="65">SUM(F202)</f>
        <v>11.6</v>
      </c>
      <c r="G201" s="89">
        <f t="shared" si="65"/>
        <v>7</v>
      </c>
      <c r="H201" s="89">
        <f t="shared" si="65"/>
        <v>12</v>
      </c>
      <c r="I201" s="23"/>
    </row>
    <row r="202" spans="1:9" ht="47.25" customHeight="1">
      <c r="A202" s="19">
        <f t="shared" si="44"/>
        <v>195</v>
      </c>
      <c r="B202" s="29" t="s">
        <v>39</v>
      </c>
      <c r="C202" s="26" t="s">
        <v>106</v>
      </c>
      <c r="D202" s="26" t="s">
        <v>37</v>
      </c>
      <c r="E202" s="25"/>
      <c r="F202" s="89">
        <f t="shared" si="65"/>
        <v>11.6</v>
      </c>
      <c r="G202" s="89">
        <f t="shared" si="65"/>
        <v>7</v>
      </c>
      <c r="H202" s="89">
        <f t="shared" si="65"/>
        <v>12</v>
      </c>
      <c r="I202" s="23"/>
    </row>
    <row r="203" spans="1:9" ht="18" customHeight="1">
      <c r="A203" s="19">
        <f t="shared" si="44"/>
        <v>196</v>
      </c>
      <c r="B203" s="79" t="s">
        <v>77</v>
      </c>
      <c r="C203" s="26" t="s">
        <v>106</v>
      </c>
      <c r="D203" s="26" t="s">
        <v>37</v>
      </c>
      <c r="E203" s="25"/>
      <c r="F203" s="89">
        <f t="shared" si="65"/>
        <v>11.6</v>
      </c>
      <c r="G203" s="89">
        <f t="shared" si="65"/>
        <v>7</v>
      </c>
      <c r="H203" s="89">
        <f t="shared" si="65"/>
        <v>12</v>
      </c>
      <c r="I203" s="23"/>
    </row>
    <row r="204" spans="1:9" ht="34.5" customHeight="1" thickBot="1">
      <c r="A204" s="30">
        <f t="shared" si="44"/>
        <v>197</v>
      </c>
      <c r="B204" s="31" t="s">
        <v>62</v>
      </c>
      <c r="C204" s="32" t="s">
        <v>106</v>
      </c>
      <c r="D204" s="32" t="s">
        <v>37</v>
      </c>
      <c r="E204" s="33" t="s">
        <v>34</v>
      </c>
      <c r="F204" s="90">
        <v>11.6</v>
      </c>
      <c r="G204" s="90">
        <v>7</v>
      </c>
      <c r="H204" s="90">
        <v>12</v>
      </c>
      <c r="I204" s="23"/>
    </row>
    <row r="205" spans="1:9" ht="108" customHeight="1">
      <c r="A205" s="41">
        <f>A204+1</f>
        <v>198</v>
      </c>
      <c r="B205" s="68" t="s">
        <v>185</v>
      </c>
      <c r="C205" s="28" t="s">
        <v>184</v>
      </c>
      <c r="D205" s="28"/>
      <c r="E205" s="28"/>
      <c r="F205" s="92">
        <f t="shared" ref="F205:H208" si="66">SUM(F206)</f>
        <v>296.60000000000002</v>
      </c>
      <c r="G205" s="92">
        <f t="shared" si="66"/>
        <v>0</v>
      </c>
      <c r="H205" s="92">
        <f t="shared" si="66"/>
        <v>0</v>
      </c>
      <c r="I205" s="23"/>
    </row>
    <row r="206" spans="1:9" ht="21" customHeight="1">
      <c r="A206" s="19">
        <f t="shared" si="44"/>
        <v>199</v>
      </c>
      <c r="B206" s="29" t="s">
        <v>58</v>
      </c>
      <c r="C206" s="26" t="s">
        <v>184</v>
      </c>
      <c r="D206" s="26" t="s">
        <v>57</v>
      </c>
      <c r="E206" s="26"/>
      <c r="F206" s="89">
        <f t="shared" si="66"/>
        <v>296.60000000000002</v>
      </c>
      <c r="G206" s="89">
        <f t="shared" si="66"/>
        <v>0</v>
      </c>
      <c r="H206" s="89">
        <f t="shared" si="66"/>
        <v>0</v>
      </c>
      <c r="I206" s="23"/>
    </row>
    <row r="207" spans="1:9" ht="19.5" customHeight="1">
      <c r="A207" s="19">
        <f t="shared" si="44"/>
        <v>200</v>
      </c>
      <c r="B207" s="29" t="s">
        <v>59</v>
      </c>
      <c r="C207" s="26" t="s">
        <v>184</v>
      </c>
      <c r="D207" s="26" t="s">
        <v>56</v>
      </c>
      <c r="E207" s="26"/>
      <c r="F207" s="89">
        <f t="shared" si="66"/>
        <v>296.60000000000002</v>
      </c>
      <c r="G207" s="89">
        <f t="shared" si="66"/>
        <v>0</v>
      </c>
      <c r="H207" s="89">
        <f t="shared" si="66"/>
        <v>0</v>
      </c>
      <c r="I207" s="23"/>
    </row>
    <row r="208" spans="1:9" ht="18" customHeight="1">
      <c r="A208" s="19">
        <f t="shared" si="44"/>
        <v>201</v>
      </c>
      <c r="B208" s="64" t="s">
        <v>71</v>
      </c>
      <c r="C208" s="26" t="s">
        <v>184</v>
      </c>
      <c r="D208" s="26" t="s">
        <v>56</v>
      </c>
      <c r="E208" s="26" t="s">
        <v>52</v>
      </c>
      <c r="F208" s="89">
        <f t="shared" si="66"/>
        <v>296.60000000000002</v>
      </c>
      <c r="G208" s="89">
        <f t="shared" si="66"/>
        <v>0</v>
      </c>
      <c r="H208" s="89">
        <f t="shared" si="66"/>
        <v>0</v>
      </c>
      <c r="I208" s="23"/>
    </row>
    <row r="209" spans="1:9" ht="18.75" customHeight="1" thickBot="1">
      <c r="A209" s="30">
        <f t="shared" si="44"/>
        <v>202</v>
      </c>
      <c r="B209" s="31" t="s">
        <v>55</v>
      </c>
      <c r="C209" s="32" t="s">
        <v>184</v>
      </c>
      <c r="D209" s="32" t="s">
        <v>56</v>
      </c>
      <c r="E209" s="33" t="s">
        <v>31</v>
      </c>
      <c r="F209" s="90">
        <v>296.60000000000002</v>
      </c>
      <c r="G209" s="90">
        <v>0</v>
      </c>
      <c r="H209" s="90">
        <v>0</v>
      </c>
      <c r="I209" s="23"/>
    </row>
    <row r="210" spans="1:9" ht="108" customHeight="1">
      <c r="A210" s="41">
        <f>A209+1</f>
        <v>203</v>
      </c>
      <c r="B210" s="68" t="s">
        <v>67</v>
      </c>
      <c r="C210" s="28" t="s">
        <v>107</v>
      </c>
      <c r="D210" s="28"/>
      <c r="E210" s="28"/>
      <c r="F210" s="92">
        <f t="shared" ref="F210:H213" si="67">SUM(F211)</f>
        <v>4.5999999999999996</v>
      </c>
      <c r="G210" s="92">
        <f t="shared" si="67"/>
        <v>4.5</v>
      </c>
      <c r="H210" s="92">
        <f t="shared" si="67"/>
        <v>4.5</v>
      </c>
      <c r="I210" s="23"/>
    </row>
    <row r="211" spans="1:9" ht="31.5" customHeight="1">
      <c r="A211" s="19">
        <f t="shared" si="44"/>
        <v>204</v>
      </c>
      <c r="B211" s="29" t="s">
        <v>38</v>
      </c>
      <c r="C211" s="26" t="s">
        <v>107</v>
      </c>
      <c r="D211" s="26" t="s">
        <v>36</v>
      </c>
      <c r="E211" s="26"/>
      <c r="F211" s="89">
        <f t="shared" si="67"/>
        <v>4.5999999999999996</v>
      </c>
      <c r="G211" s="89">
        <f t="shared" si="67"/>
        <v>4.5</v>
      </c>
      <c r="H211" s="89">
        <f t="shared" si="67"/>
        <v>4.5</v>
      </c>
      <c r="I211" s="23"/>
    </row>
    <row r="212" spans="1:9" ht="46.5" customHeight="1">
      <c r="A212" s="19">
        <f t="shared" si="44"/>
        <v>205</v>
      </c>
      <c r="B212" s="29" t="s">
        <v>39</v>
      </c>
      <c r="C212" s="26" t="s">
        <v>107</v>
      </c>
      <c r="D212" s="26" t="s">
        <v>37</v>
      </c>
      <c r="E212" s="26"/>
      <c r="F212" s="89">
        <f t="shared" si="67"/>
        <v>4.5999999999999996</v>
      </c>
      <c r="G212" s="89">
        <f t="shared" si="67"/>
        <v>4.5</v>
      </c>
      <c r="H212" s="89">
        <f t="shared" si="67"/>
        <v>4.5</v>
      </c>
      <c r="I212" s="23"/>
    </row>
    <row r="213" spans="1:9" ht="18" customHeight="1">
      <c r="A213" s="19">
        <f t="shared" si="44"/>
        <v>206</v>
      </c>
      <c r="B213" s="64" t="s">
        <v>71</v>
      </c>
      <c r="C213" s="26" t="s">
        <v>107</v>
      </c>
      <c r="D213" s="26" t="s">
        <v>37</v>
      </c>
      <c r="E213" s="26" t="s">
        <v>52</v>
      </c>
      <c r="F213" s="89">
        <f t="shared" si="67"/>
        <v>4.5999999999999996</v>
      </c>
      <c r="G213" s="89">
        <f t="shared" si="67"/>
        <v>4.5</v>
      </c>
      <c r="H213" s="89">
        <f t="shared" si="67"/>
        <v>4.5</v>
      </c>
      <c r="I213" s="23"/>
    </row>
    <row r="214" spans="1:9" ht="18.75" customHeight="1" thickBot="1">
      <c r="A214" s="30">
        <f t="shared" si="44"/>
        <v>207</v>
      </c>
      <c r="B214" s="31" t="s">
        <v>55</v>
      </c>
      <c r="C214" s="32" t="s">
        <v>107</v>
      </c>
      <c r="D214" s="32" t="s">
        <v>37</v>
      </c>
      <c r="E214" s="33" t="s">
        <v>31</v>
      </c>
      <c r="F214" s="90">
        <f>4.5+0.1</f>
        <v>4.5999999999999996</v>
      </c>
      <c r="G214" s="90">
        <v>4.5</v>
      </c>
      <c r="H214" s="90">
        <v>4.5</v>
      </c>
      <c r="I214" s="23"/>
    </row>
    <row r="215" spans="1:9" ht="155.25" customHeight="1">
      <c r="A215" s="41">
        <f>A214+1</f>
        <v>208</v>
      </c>
      <c r="B215" s="68" t="s">
        <v>168</v>
      </c>
      <c r="C215" s="28" t="s">
        <v>167</v>
      </c>
      <c r="D215" s="28"/>
      <c r="E215" s="28"/>
      <c r="F215" s="92">
        <f t="shared" ref="F215:H218" si="68">SUM(F216)</f>
        <v>6.6</v>
      </c>
      <c r="G215" s="92">
        <f t="shared" si="68"/>
        <v>0</v>
      </c>
      <c r="H215" s="92">
        <f t="shared" si="68"/>
        <v>0</v>
      </c>
      <c r="I215" s="23"/>
    </row>
    <row r="216" spans="1:9" ht="31.5" customHeight="1">
      <c r="A216" s="19">
        <f t="shared" si="44"/>
        <v>209</v>
      </c>
      <c r="B216" s="29" t="s">
        <v>38</v>
      </c>
      <c r="C216" s="26" t="s">
        <v>167</v>
      </c>
      <c r="D216" s="26" t="s">
        <v>36</v>
      </c>
      <c r="E216" s="26"/>
      <c r="F216" s="89">
        <f t="shared" si="68"/>
        <v>6.6</v>
      </c>
      <c r="G216" s="89">
        <f t="shared" si="68"/>
        <v>0</v>
      </c>
      <c r="H216" s="89">
        <f t="shared" si="68"/>
        <v>0</v>
      </c>
      <c r="I216" s="23"/>
    </row>
    <row r="217" spans="1:9" ht="46.5" customHeight="1">
      <c r="A217" s="19">
        <f t="shared" si="44"/>
        <v>210</v>
      </c>
      <c r="B217" s="29" t="s">
        <v>39</v>
      </c>
      <c r="C217" s="26" t="s">
        <v>167</v>
      </c>
      <c r="D217" s="26" t="s">
        <v>37</v>
      </c>
      <c r="E217" s="26"/>
      <c r="F217" s="89">
        <f t="shared" si="68"/>
        <v>6.6</v>
      </c>
      <c r="G217" s="89">
        <f t="shared" si="68"/>
        <v>0</v>
      </c>
      <c r="H217" s="89">
        <f t="shared" si="68"/>
        <v>0</v>
      </c>
      <c r="I217" s="23"/>
    </row>
    <row r="218" spans="1:9" ht="18" customHeight="1">
      <c r="A218" s="19">
        <f t="shared" si="44"/>
        <v>211</v>
      </c>
      <c r="B218" s="64" t="s">
        <v>163</v>
      </c>
      <c r="C218" s="26" t="s">
        <v>167</v>
      </c>
      <c r="D218" s="26" t="s">
        <v>37</v>
      </c>
      <c r="E218" s="26" t="s">
        <v>164</v>
      </c>
      <c r="F218" s="89">
        <f t="shared" si="68"/>
        <v>6.6</v>
      </c>
      <c r="G218" s="89">
        <f t="shared" si="68"/>
        <v>0</v>
      </c>
      <c r="H218" s="89">
        <f t="shared" si="68"/>
        <v>0</v>
      </c>
      <c r="I218" s="23"/>
    </row>
    <row r="219" spans="1:9" ht="30.75" customHeight="1" thickBot="1">
      <c r="A219" s="30">
        <f t="shared" ref="A219:A226" si="69">A218+1</f>
        <v>212</v>
      </c>
      <c r="B219" s="31" t="s">
        <v>166</v>
      </c>
      <c r="C219" s="32" t="s">
        <v>167</v>
      </c>
      <c r="D219" s="32" t="s">
        <v>37</v>
      </c>
      <c r="E219" s="33" t="s">
        <v>165</v>
      </c>
      <c r="F219" s="90">
        <v>6.6</v>
      </c>
      <c r="G219" s="90">
        <v>0</v>
      </c>
      <c r="H219" s="90">
        <v>0</v>
      </c>
      <c r="I219" s="23"/>
    </row>
    <row r="220" spans="1:9" ht="78" customHeight="1">
      <c r="A220" s="41">
        <f t="shared" si="69"/>
        <v>213</v>
      </c>
      <c r="B220" s="79" t="s">
        <v>68</v>
      </c>
      <c r="C220" s="28" t="s">
        <v>108</v>
      </c>
      <c r="D220" s="28"/>
      <c r="E220" s="44"/>
      <c r="F220" s="92">
        <f t="shared" ref="F220:H223" si="70">SUM(F221)</f>
        <v>10</v>
      </c>
      <c r="G220" s="92">
        <f t="shared" si="70"/>
        <v>10</v>
      </c>
      <c r="H220" s="92">
        <f t="shared" si="70"/>
        <v>10</v>
      </c>
      <c r="I220" s="23"/>
    </row>
    <row r="221" spans="1:9" ht="17.25" customHeight="1">
      <c r="A221" s="19">
        <f t="shared" si="69"/>
        <v>214</v>
      </c>
      <c r="B221" s="29" t="s">
        <v>58</v>
      </c>
      <c r="C221" s="26" t="s">
        <v>108</v>
      </c>
      <c r="D221" s="26" t="s">
        <v>57</v>
      </c>
      <c r="E221" s="25"/>
      <c r="F221" s="89">
        <f t="shared" si="70"/>
        <v>10</v>
      </c>
      <c r="G221" s="89">
        <f t="shared" si="70"/>
        <v>10</v>
      </c>
      <c r="H221" s="89">
        <f t="shared" si="70"/>
        <v>10</v>
      </c>
      <c r="I221" s="23"/>
    </row>
    <row r="222" spans="1:9" ht="17.25" customHeight="1">
      <c r="A222" s="19">
        <f t="shared" si="69"/>
        <v>215</v>
      </c>
      <c r="B222" s="29" t="s">
        <v>60</v>
      </c>
      <c r="C222" s="26" t="s">
        <v>108</v>
      </c>
      <c r="D222" s="26" t="s">
        <v>32</v>
      </c>
      <c r="E222" s="26"/>
      <c r="F222" s="89">
        <f t="shared" si="70"/>
        <v>10</v>
      </c>
      <c r="G222" s="89">
        <f t="shared" si="70"/>
        <v>10</v>
      </c>
      <c r="H222" s="89">
        <f t="shared" si="70"/>
        <v>10</v>
      </c>
      <c r="I222" s="23"/>
    </row>
    <row r="223" spans="1:9" ht="14.25" customHeight="1">
      <c r="A223" s="19">
        <f t="shared" si="69"/>
        <v>216</v>
      </c>
      <c r="B223" s="64" t="s">
        <v>71</v>
      </c>
      <c r="C223" s="26" t="s">
        <v>108</v>
      </c>
      <c r="D223" s="26" t="s">
        <v>32</v>
      </c>
      <c r="E223" s="26" t="s">
        <v>52</v>
      </c>
      <c r="F223" s="89">
        <f t="shared" si="70"/>
        <v>10</v>
      </c>
      <c r="G223" s="89">
        <f t="shared" si="70"/>
        <v>10</v>
      </c>
      <c r="H223" s="89">
        <f t="shared" si="70"/>
        <v>10</v>
      </c>
      <c r="I223" s="23"/>
    </row>
    <row r="224" spans="1:9" ht="47.25" customHeight="1" thickBot="1">
      <c r="A224" s="30">
        <f t="shared" si="69"/>
        <v>217</v>
      </c>
      <c r="B224" s="39" t="s">
        <v>76</v>
      </c>
      <c r="C224" s="32" t="s">
        <v>108</v>
      </c>
      <c r="D224" s="32" t="s">
        <v>32</v>
      </c>
      <c r="E224" s="33" t="s">
        <v>33</v>
      </c>
      <c r="F224" s="90">
        <v>10</v>
      </c>
      <c r="G224" s="90">
        <v>10</v>
      </c>
      <c r="H224" s="90">
        <v>10</v>
      </c>
      <c r="I224" s="23"/>
    </row>
    <row r="225" spans="1:9" ht="18.75" customHeight="1" thickBot="1">
      <c r="A225" s="30">
        <f t="shared" si="69"/>
        <v>218</v>
      </c>
      <c r="B225" s="80" t="s">
        <v>135</v>
      </c>
      <c r="C225" s="81"/>
      <c r="D225" s="81"/>
      <c r="E225" s="81"/>
      <c r="F225" s="106">
        <v>0</v>
      </c>
      <c r="G225" s="106">
        <v>183</v>
      </c>
      <c r="H225" s="106">
        <v>345</v>
      </c>
      <c r="I225" s="23"/>
    </row>
    <row r="226" spans="1:9" ht="18.75" customHeight="1" thickBot="1">
      <c r="A226" s="82">
        <f t="shared" si="69"/>
        <v>219</v>
      </c>
      <c r="B226" s="83" t="s">
        <v>35</v>
      </c>
      <c r="C226" s="84"/>
      <c r="D226" s="84"/>
      <c r="E226" s="84"/>
      <c r="F226" s="107">
        <f>F9+F149+F156+F168</f>
        <v>19287.599999999999</v>
      </c>
      <c r="G226" s="107">
        <f>G9+G149+G156+G168+G225</f>
        <v>7544.8000000000011</v>
      </c>
      <c r="H226" s="107">
        <f>H9+H149+H156+H168+H225</f>
        <v>7078</v>
      </c>
      <c r="I226" s="23"/>
    </row>
    <row r="227" spans="1:9">
      <c r="A227" s="85"/>
      <c r="B227" s="86"/>
      <c r="C227" s="8"/>
      <c r="D227" s="8"/>
      <c r="E227" s="8"/>
      <c r="F227" s="23"/>
      <c r="G227" s="23"/>
      <c r="H227" s="23"/>
    </row>
    <row r="228" spans="1:9">
      <c r="A228" s="85"/>
      <c r="B228" s="86"/>
      <c r="C228" s="8"/>
      <c r="D228" s="8"/>
      <c r="E228" s="8"/>
      <c r="F228" s="23"/>
      <c r="G228" s="23"/>
      <c r="H228" s="23"/>
    </row>
    <row r="229" spans="1:9">
      <c r="A229" s="85"/>
      <c r="B229" s="86"/>
      <c r="C229" s="8"/>
      <c r="D229" s="8"/>
      <c r="E229" s="8"/>
      <c r="F229" s="23"/>
      <c r="G229" s="23"/>
      <c r="H229" s="23"/>
    </row>
    <row r="230" spans="1:9">
      <c r="A230" s="85"/>
      <c r="B230" s="86"/>
      <c r="C230" s="8"/>
      <c r="D230" s="8"/>
      <c r="E230" s="8"/>
      <c r="F230" s="23"/>
      <c r="G230" s="23"/>
      <c r="H230" s="23"/>
    </row>
    <row r="231" spans="1:9">
      <c r="A231" s="85"/>
      <c r="B231" s="86"/>
      <c r="C231" s="8"/>
      <c r="D231" s="8"/>
      <c r="E231" s="8"/>
      <c r="F231" s="23"/>
      <c r="G231" s="23"/>
      <c r="H231" s="23"/>
    </row>
    <row r="232" spans="1:9">
      <c r="A232" s="85"/>
      <c r="B232" s="86"/>
      <c r="C232" s="8"/>
      <c r="D232" s="8"/>
      <c r="E232" s="8"/>
      <c r="F232" s="23"/>
      <c r="G232" s="23"/>
      <c r="H232" s="23"/>
    </row>
    <row r="233" spans="1:9">
      <c r="A233" s="85"/>
      <c r="B233" s="86"/>
      <c r="C233" s="8"/>
      <c r="D233" s="8"/>
      <c r="E233" s="8"/>
      <c r="F233" s="23"/>
      <c r="G233" s="23"/>
      <c r="H233" s="23"/>
    </row>
    <row r="234" spans="1:9">
      <c r="A234" s="85"/>
      <c r="B234" s="86"/>
      <c r="C234" s="8"/>
      <c r="D234" s="8"/>
      <c r="E234" s="8"/>
      <c r="F234" s="23"/>
      <c r="G234" s="23"/>
      <c r="H234" s="23"/>
    </row>
    <row r="235" spans="1:9">
      <c r="A235" s="85"/>
      <c r="B235" s="86"/>
      <c r="C235" s="8"/>
      <c r="D235" s="8"/>
      <c r="E235" s="8"/>
      <c r="F235" s="23"/>
      <c r="G235" s="23"/>
      <c r="H235" s="23"/>
    </row>
    <row r="236" spans="1:9">
      <c r="A236" s="85"/>
      <c r="B236" s="86"/>
      <c r="C236" s="8"/>
      <c r="D236" s="8"/>
      <c r="E236" s="8"/>
      <c r="F236" s="23"/>
      <c r="G236" s="23"/>
      <c r="H236" s="23"/>
    </row>
    <row r="237" spans="1:9">
      <c r="A237" s="85"/>
      <c r="B237" s="86"/>
      <c r="C237" s="8"/>
      <c r="D237" s="8"/>
      <c r="E237" s="8"/>
      <c r="F237" s="23"/>
      <c r="G237" s="23"/>
      <c r="H237" s="23"/>
    </row>
    <row r="238" spans="1:9">
      <c r="A238" s="85"/>
      <c r="B238" s="86"/>
      <c r="C238" s="8"/>
      <c r="D238" s="8"/>
      <c r="E238" s="8"/>
      <c r="F238" s="23"/>
      <c r="G238" s="23"/>
      <c r="H238" s="23"/>
    </row>
    <row r="239" spans="1:9">
      <c r="A239" s="85"/>
      <c r="C239" s="8"/>
      <c r="D239" s="8"/>
      <c r="E239" s="8"/>
      <c r="F239" s="23"/>
      <c r="G239" s="23"/>
      <c r="H239" s="23"/>
    </row>
    <row r="240" spans="1:9">
      <c r="A240" s="85"/>
      <c r="C240" s="8"/>
      <c r="D240" s="8"/>
      <c r="E240" s="8"/>
      <c r="F240" s="23"/>
      <c r="G240" s="23"/>
      <c r="H240" s="23"/>
    </row>
    <row r="241" spans="1:8">
      <c r="A241" s="85"/>
      <c r="C241" s="8"/>
      <c r="D241" s="8"/>
      <c r="E241" s="8"/>
      <c r="F241" s="23"/>
      <c r="G241" s="23"/>
      <c r="H241" s="23"/>
    </row>
    <row r="242" spans="1:8">
      <c r="A242" s="85"/>
      <c r="C242" s="8"/>
      <c r="D242" s="8"/>
      <c r="E242" s="8"/>
      <c r="F242" s="23"/>
      <c r="G242" s="23"/>
      <c r="H242" s="23"/>
    </row>
    <row r="243" spans="1:8">
      <c r="A243" s="85"/>
      <c r="C243" s="8"/>
      <c r="D243" s="8"/>
      <c r="E243" s="8"/>
      <c r="F243" s="23"/>
      <c r="G243" s="23"/>
      <c r="H243" s="23"/>
    </row>
    <row r="244" spans="1:8">
      <c r="A244" s="85"/>
      <c r="C244" s="8"/>
      <c r="D244" s="8"/>
      <c r="E244" s="8"/>
      <c r="F244" s="23"/>
      <c r="G244" s="23"/>
      <c r="H244" s="23"/>
    </row>
    <row r="245" spans="1:8">
      <c r="A245" s="85"/>
      <c r="C245" s="8"/>
      <c r="D245" s="8"/>
      <c r="E245" s="8"/>
      <c r="F245" s="23"/>
      <c r="G245" s="23"/>
      <c r="H245" s="23"/>
    </row>
    <row r="246" spans="1:8">
      <c r="A246" s="85"/>
      <c r="C246" s="8"/>
      <c r="D246" s="8"/>
      <c r="E246" s="8"/>
      <c r="F246" s="23"/>
      <c r="G246" s="23"/>
      <c r="H246" s="23"/>
    </row>
    <row r="247" spans="1:8">
      <c r="A247" s="85"/>
      <c r="C247" s="8"/>
      <c r="D247" s="8"/>
      <c r="E247" s="8"/>
      <c r="F247" s="23"/>
      <c r="G247" s="23"/>
      <c r="H247" s="23"/>
    </row>
    <row r="248" spans="1:8">
      <c r="A248" s="85"/>
      <c r="C248" s="8"/>
      <c r="D248" s="8"/>
      <c r="E248" s="8"/>
      <c r="F248" s="23"/>
      <c r="G248" s="23"/>
      <c r="H248" s="23"/>
    </row>
    <row r="249" spans="1:8">
      <c r="A249" s="85"/>
      <c r="C249" s="8"/>
      <c r="D249" s="8"/>
      <c r="E249" s="8"/>
      <c r="F249" s="23"/>
      <c r="G249" s="23"/>
      <c r="H249" s="23"/>
    </row>
    <row r="250" spans="1:8">
      <c r="A250" s="85"/>
      <c r="C250" s="8"/>
      <c r="D250" s="8"/>
      <c r="E250" s="8"/>
      <c r="F250" s="23"/>
      <c r="G250" s="23"/>
      <c r="H250" s="23"/>
    </row>
    <row r="251" spans="1:8">
      <c r="A251" s="85"/>
      <c r="C251" s="8"/>
      <c r="D251" s="8"/>
      <c r="E251" s="8"/>
      <c r="F251" s="23"/>
      <c r="G251" s="23"/>
      <c r="H251" s="23"/>
    </row>
    <row r="252" spans="1:8">
      <c r="A252" s="85"/>
      <c r="C252" s="8"/>
      <c r="D252" s="8"/>
      <c r="E252" s="8"/>
      <c r="F252" s="23"/>
      <c r="G252" s="23"/>
      <c r="H252" s="23"/>
    </row>
    <row r="253" spans="1:8">
      <c r="A253" s="85"/>
      <c r="C253" s="8"/>
      <c r="D253" s="8"/>
      <c r="E253" s="8"/>
      <c r="F253" s="23"/>
      <c r="G253" s="23"/>
      <c r="H253" s="23"/>
    </row>
    <row r="254" spans="1:8">
      <c r="A254" s="85"/>
      <c r="C254" s="8"/>
      <c r="D254" s="8"/>
      <c r="E254" s="8"/>
      <c r="F254" s="23"/>
      <c r="G254" s="23"/>
      <c r="H254" s="23"/>
    </row>
    <row r="255" spans="1:8">
      <c r="A255" s="85"/>
      <c r="C255" s="8"/>
      <c r="D255" s="8"/>
      <c r="E255" s="8"/>
      <c r="F255" s="23"/>
      <c r="G255" s="23"/>
      <c r="H255" s="23"/>
    </row>
    <row r="256" spans="1:8">
      <c r="A256" s="85"/>
      <c r="C256" s="8"/>
      <c r="D256" s="8"/>
      <c r="E256" s="8"/>
      <c r="F256" s="23"/>
      <c r="G256" s="23"/>
      <c r="H256" s="23"/>
    </row>
    <row r="257" spans="1:8">
      <c r="A257" s="85"/>
      <c r="C257" s="8"/>
      <c r="D257" s="8"/>
      <c r="E257" s="8"/>
      <c r="F257" s="23"/>
      <c r="G257" s="23"/>
      <c r="H257" s="23"/>
    </row>
    <row r="258" spans="1:8">
      <c r="A258" s="85"/>
      <c r="C258" s="8"/>
      <c r="D258" s="8"/>
      <c r="E258" s="8"/>
      <c r="F258" s="23"/>
      <c r="G258" s="23"/>
      <c r="H258" s="23"/>
    </row>
    <row r="259" spans="1:8">
      <c r="A259" s="85"/>
      <c r="C259" s="8"/>
      <c r="D259" s="8"/>
      <c r="E259" s="8"/>
      <c r="F259" s="23"/>
      <c r="G259" s="23"/>
      <c r="H259" s="23"/>
    </row>
    <row r="260" spans="1:8">
      <c r="A260" s="85"/>
      <c r="C260" s="8"/>
      <c r="D260" s="8"/>
      <c r="E260" s="8"/>
      <c r="F260" s="23"/>
      <c r="G260" s="23"/>
      <c r="H260" s="23"/>
    </row>
    <row r="261" spans="1:8">
      <c r="A261" s="85"/>
      <c r="C261" s="8"/>
      <c r="D261" s="8"/>
      <c r="E261" s="8"/>
      <c r="F261" s="23"/>
      <c r="G261" s="23"/>
      <c r="H261" s="23"/>
    </row>
    <row r="262" spans="1:8">
      <c r="A262" s="85"/>
      <c r="C262" s="8"/>
      <c r="D262" s="8"/>
      <c r="E262" s="8"/>
      <c r="F262" s="23"/>
      <c r="G262" s="23"/>
      <c r="H262" s="23"/>
    </row>
    <row r="263" spans="1:8">
      <c r="A263" s="85"/>
      <c r="C263" s="8"/>
      <c r="D263" s="8"/>
      <c r="E263" s="8"/>
      <c r="F263" s="23"/>
      <c r="G263" s="23"/>
      <c r="H263" s="23"/>
    </row>
    <row r="264" spans="1:8">
      <c r="A264" s="85"/>
      <c r="C264" s="8"/>
      <c r="D264" s="8"/>
      <c r="E264" s="8"/>
      <c r="F264" s="23"/>
      <c r="G264" s="23"/>
      <c r="H264" s="23"/>
    </row>
    <row r="265" spans="1:8">
      <c r="A265" s="85"/>
      <c r="C265" s="8"/>
      <c r="D265" s="8"/>
      <c r="E265" s="8"/>
      <c r="F265" s="23"/>
      <c r="G265" s="23"/>
      <c r="H265" s="23"/>
    </row>
    <row r="266" spans="1:8">
      <c r="A266" s="85"/>
      <c r="C266" s="8"/>
      <c r="D266" s="8"/>
      <c r="E266" s="8"/>
      <c r="F266" s="23"/>
      <c r="G266" s="23"/>
      <c r="H266" s="23"/>
    </row>
    <row r="267" spans="1:8">
      <c r="A267" s="85"/>
      <c r="C267" s="8"/>
      <c r="D267" s="8"/>
      <c r="E267" s="8"/>
      <c r="F267" s="23"/>
      <c r="G267" s="23"/>
      <c r="H267" s="23"/>
    </row>
    <row r="268" spans="1:8">
      <c r="A268" s="85"/>
      <c r="C268" s="8"/>
      <c r="D268" s="8"/>
      <c r="E268" s="8"/>
      <c r="F268" s="23"/>
      <c r="G268" s="23"/>
      <c r="H268" s="23"/>
    </row>
    <row r="269" spans="1:8">
      <c r="A269" s="85"/>
      <c r="C269" s="8"/>
      <c r="D269" s="8"/>
      <c r="E269" s="8"/>
      <c r="F269" s="23"/>
      <c r="G269" s="23"/>
      <c r="H269" s="23"/>
    </row>
    <row r="270" spans="1:8">
      <c r="A270" s="85"/>
      <c r="C270" s="8"/>
      <c r="D270" s="8"/>
      <c r="E270" s="8"/>
      <c r="F270" s="23"/>
      <c r="G270" s="23"/>
      <c r="H270" s="23"/>
    </row>
    <row r="271" spans="1:8">
      <c r="C271" s="8"/>
      <c r="D271" s="8"/>
      <c r="E271" s="8"/>
      <c r="F271" s="23"/>
      <c r="G271" s="23"/>
      <c r="H271" s="23"/>
    </row>
    <row r="272" spans="1:8">
      <c r="C272" s="8"/>
      <c r="D272" s="8"/>
      <c r="E272" s="8"/>
      <c r="F272" s="23"/>
      <c r="G272" s="23"/>
      <c r="H272" s="23"/>
    </row>
    <row r="273" spans="3:5">
      <c r="C273" s="8"/>
      <c r="D273" s="8"/>
      <c r="E273" s="8"/>
    </row>
    <row r="274" spans="3:5">
      <c r="C274" s="8"/>
      <c r="D274" s="8"/>
      <c r="E274" s="8"/>
    </row>
    <row r="275" spans="3:5">
      <c r="C275" s="8"/>
      <c r="D275" s="8"/>
      <c r="E275" s="8"/>
    </row>
    <row r="276" spans="3:5">
      <c r="C276" s="8"/>
      <c r="D276" s="8"/>
      <c r="E276" s="8"/>
    </row>
    <row r="277" spans="3:5">
      <c r="C277" s="8"/>
      <c r="D277" s="8"/>
      <c r="E277" s="8"/>
    </row>
    <row r="278" spans="3:5">
      <c r="C278" s="8"/>
      <c r="D278" s="8"/>
      <c r="E278" s="8"/>
    </row>
    <row r="279" spans="3:5">
      <c r="C279" s="8"/>
      <c r="D279" s="8"/>
      <c r="E279" s="8"/>
    </row>
    <row r="280" spans="3:5">
      <c r="C280" s="8"/>
      <c r="D280" s="8"/>
      <c r="E280" s="8"/>
    </row>
    <row r="281" spans="3:5">
      <c r="C281" s="8"/>
      <c r="D281" s="8"/>
      <c r="E281" s="8"/>
    </row>
    <row r="282" spans="3:5">
      <c r="C282" s="8"/>
      <c r="D282" s="8"/>
      <c r="E282" s="8"/>
    </row>
    <row r="283" spans="3:5">
      <c r="C283" s="8"/>
      <c r="D283" s="8"/>
      <c r="E283" s="8"/>
    </row>
    <row r="284" spans="3:5">
      <c r="C284" s="8"/>
      <c r="D284" s="8"/>
      <c r="E284" s="8"/>
    </row>
    <row r="285" spans="3:5">
      <c r="C285" s="8"/>
      <c r="D285" s="8"/>
      <c r="E285" s="8"/>
    </row>
    <row r="286" spans="3:5">
      <c r="C286" s="8"/>
      <c r="D286" s="8"/>
      <c r="E286" s="8"/>
    </row>
    <row r="287" spans="3:5">
      <c r="C287" s="8"/>
      <c r="D287" s="8"/>
      <c r="E287" s="8"/>
    </row>
    <row r="288" spans="3:5">
      <c r="C288" s="8"/>
      <c r="D288" s="8"/>
      <c r="E288" s="8"/>
    </row>
    <row r="289" spans="3:5">
      <c r="C289" s="8"/>
      <c r="D289" s="8"/>
      <c r="E289" s="8"/>
    </row>
    <row r="290" spans="3:5">
      <c r="C290" s="8"/>
      <c r="D290" s="8"/>
      <c r="E290" s="8"/>
    </row>
    <row r="291" spans="3:5">
      <c r="C291" s="8"/>
      <c r="D291" s="8"/>
      <c r="E291" s="8"/>
    </row>
    <row r="292" spans="3:5">
      <c r="C292" s="8"/>
      <c r="D292" s="8"/>
      <c r="E292" s="8"/>
    </row>
    <row r="293" spans="3:5">
      <c r="C293" s="8"/>
      <c r="D293" s="8"/>
      <c r="E293" s="8"/>
    </row>
    <row r="294" spans="3:5">
      <c r="C294" s="8"/>
      <c r="D294" s="8"/>
      <c r="E294" s="8"/>
    </row>
    <row r="295" spans="3:5">
      <c r="C295" s="8"/>
      <c r="D295" s="8"/>
      <c r="E295" s="8"/>
    </row>
    <row r="296" spans="3:5">
      <c r="C296" s="8"/>
      <c r="D296" s="8"/>
      <c r="E296" s="8"/>
    </row>
    <row r="297" spans="3:5">
      <c r="C297" s="8"/>
      <c r="D297" s="8"/>
      <c r="E297" s="8"/>
    </row>
    <row r="298" spans="3:5">
      <c r="C298" s="8"/>
      <c r="D298" s="8"/>
      <c r="E298" s="8"/>
    </row>
    <row r="299" spans="3:5">
      <c r="C299" s="8"/>
      <c r="D299" s="8"/>
      <c r="E299" s="8"/>
    </row>
    <row r="300" spans="3:5">
      <c r="C300" s="8"/>
      <c r="D300" s="8"/>
      <c r="E300" s="8"/>
    </row>
    <row r="301" spans="3:5">
      <c r="C301" s="8"/>
      <c r="D301" s="8"/>
      <c r="E301" s="8"/>
    </row>
    <row r="302" spans="3:5">
      <c r="C302" s="8"/>
      <c r="D302" s="8"/>
      <c r="E302" s="8"/>
    </row>
    <row r="303" spans="3:5">
      <c r="C303" s="8"/>
      <c r="D303" s="8"/>
      <c r="E303" s="8"/>
    </row>
    <row r="304" spans="3:5">
      <c r="C304" s="8"/>
      <c r="D304" s="8"/>
      <c r="E304" s="8"/>
    </row>
    <row r="305" spans="3:5">
      <c r="C305" s="8"/>
      <c r="D305" s="8"/>
      <c r="E305" s="8"/>
    </row>
    <row r="306" spans="3:5">
      <c r="C306" s="8"/>
      <c r="D306" s="8"/>
      <c r="E306" s="8"/>
    </row>
    <row r="307" spans="3:5">
      <c r="C307" s="8"/>
      <c r="D307" s="8"/>
      <c r="E307" s="8"/>
    </row>
    <row r="308" spans="3:5">
      <c r="C308" s="8"/>
      <c r="D308" s="8"/>
      <c r="E308" s="8"/>
    </row>
    <row r="309" spans="3:5">
      <c r="C309" s="8"/>
      <c r="D309" s="8"/>
      <c r="E309" s="8"/>
    </row>
    <row r="310" spans="3:5">
      <c r="C310" s="8"/>
      <c r="D310" s="8"/>
      <c r="E310" s="8"/>
    </row>
    <row r="311" spans="3:5">
      <c r="C311" s="8"/>
      <c r="D311" s="8"/>
      <c r="E311" s="8"/>
    </row>
    <row r="312" spans="3:5">
      <c r="C312" s="8"/>
      <c r="D312" s="8"/>
      <c r="E312" s="8"/>
    </row>
    <row r="313" spans="3:5">
      <c r="C313" s="8"/>
      <c r="D313" s="8"/>
      <c r="E313" s="8"/>
    </row>
    <row r="314" spans="3:5">
      <c r="C314" s="8"/>
      <c r="D314" s="8"/>
      <c r="E314" s="8"/>
    </row>
    <row r="315" spans="3:5">
      <c r="C315" s="8"/>
      <c r="D315" s="8"/>
      <c r="E315" s="8"/>
    </row>
    <row r="316" spans="3:5">
      <c r="C316" s="8"/>
      <c r="D316" s="8"/>
      <c r="E316" s="8"/>
    </row>
    <row r="317" spans="3:5">
      <c r="C317" s="8"/>
      <c r="D317" s="8"/>
      <c r="E317" s="8"/>
    </row>
    <row r="318" spans="3:5">
      <c r="C318" s="8"/>
      <c r="D318" s="8"/>
      <c r="E318" s="8"/>
    </row>
    <row r="319" spans="3:5">
      <c r="C319" s="8"/>
      <c r="D319" s="8"/>
      <c r="E319" s="8"/>
    </row>
    <row r="320" spans="3:5">
      <c r="C320" s="8"/>
      <c r="D320" s="8"/>
      <c r="E320" s="8"/>
    </row>
    <row r="321" spans="3:5">
      <c r="C321" s="8"/>
      <c r="D321" s="8"/>
      <c r="E321" s="8"/>
    </row>
    <row r="322" spans="3:5">
      <c r="C322" s="8"/>
      <c r="D322" s="8"/>
      <c r="E322" s="8"/>
    </row>
    <row r="323" spans="3:5">
      <c r="C323" s="8"/>
      <c r="D323" s="8"/>
      <c r="E323" s="8"/>
    </row>
    <row r="324" spans="3:5">
      <c r="C324" s="8"/>
      <c r="D324" s="8"/>
      <c r="E324" s="8"/>
    </row>
    <row r="325" spans="3:5">
      <c r="C325" s="8"/>
      <c r="D325" s="8"/>
      <c r="E325" s="8"/>
    </row>
    <row r="326" spans="3:5">
      <c r="C326" s="8"/>
      <c r="D326" s="8"/>
      <c r="E326" s="8"/>
    </row>
    <row r="327" spans="3:5">
      <c r="C327" s="8"/>
      <c r="D327" s="8"/>
      <c r="E327" s="8"/>
    </row>
    <row r="328" spans="3:5">
      <c r="C328" s="8"/>
      <c r="D328" s="8"/>
      <c r="E328" s="8"/>
    </row>
    <row r="329" spans="3:5">
      <c r="C329" s="8"/>
      <c r="D329" s="8"/>
      <c r="E329" s="8"/>
    </row>
    <row r="330" spans="3:5">
      <c r="C330" s="8"/>
      <c r="D330" s="8"/>
      <c r="E330" s="8"/>
    </row>
    <row r="331" spans="3:5">
      <c r="C331" s="8"/>
      <c r="D331" s="8"/>
      <c r="E331" s="8"/>
    </row>
    <row r="332" spans="3:5">
      <c r="C332" s="8"/>
      <c r="D332" s="8"/>
      <c r="E332" s="8"/>
    </row>
    <row r="333" spans="3:5">
      <c r="C333" s="8"/>
      <c r="D333" s="8"/>
      <c r="E333" s="8"/>
    </row>
    <row r="334" spans="3:5">
      <c r="C334" s="8"/>
      <c r="D334" s="8"/>
      <c r="E334" s="8"/>
    </row>
    <row r="335" spans="3:5">
      <c r="C335" s="8"/>
      <c r="D335" s="8"/>
      <c r="E335" s="8"/>
    </row>
    <row r="336" spans="3:5">
      <c r="C336" s="8"/>
      <c r="D336" s="8"/>
      <c r="E336" s="8"/>
    </row>
    <row r="337" spans="3:5">
      <c r="C337" s="8"/>
      <c r="D337" s="8"/>
      <c r="E337" s="8"/>
    </row>
    <row r="338" spans="3:5">
      <c r="C338" s="8"/>
      <c r="D338" s="8"/>
      <c r="E338" s="8"/>
    </row>
    <row r="339" spans="3:5">
      <c r="C339" s="8"/>
      <c r="D339" s="8"/>
      <c r="E339" s="8"/>
    </row>
    <row r="340" spans="3:5">
      <c r="C340" s="8"/>
      <c r="D340" s="8"/>
      <c r="E340" s="8"/>
    </row>
    <row r="341" spans="3:5">
      <c r="C341" s="8"/>
      <c r="D341" s="8"/>
      <c r="E341" s="8"/>
    </row>
    <row r="342" spans="3:5">
      <c r="C342" s="8"/>
      <c r="D342" s="8"/>
      <c r="E342" s="8"/>
    </row>
    <row r="343" spans="3:5">
      <c r="C343" s="8"/>
      <c r="D343" s="8"/>
      <c r="E343" s="8"/>
    </row>
    <row r="344" spans="3:5">
      <c r="C344" s="8"/>
      <c r="D344" s="8"/>
      <c r="E344" s="8"/>
    </row>
    <row r="345" spans="3:5">
      <c r="C345" s="8"/>
      <c r="D345" s="8"/>
      <c r="E345" s="8"/>
    </row>
    <row r="346" spans="3:5">
      <c r="C346" s="8"/>
      <c r="D346" s="8"/>
      <c r="E346" s="8"/>
    </row>
    <row r="347" spans="3:5">
      <c r="C347" s="8"/>
      <c r="D347" s="8"/>
      <c r="E347" s="8"/>
    </row>
    <row r="348" spans="3:5">
      <c r="C348" s="8"/>
      <c r="D348" s="8"/>
      <c r="E348" s="8"/>
    </row>
    <row r="349" spans="3:5">
      <c r="C349" s="8"/>
      <c r="D349" s="8"/>
      <c r="E349" s="8"/>
    </row>
    <row r="350" spans="3:5">
      <c r="C350" s="8"/>
      <c r="D350" s="8"/>
      <c r="E350" s="8"/>
    </row>
    <row r="351" spans="3:5">
      <c r="C351" s="8"/>
      <c r="D351" s="8"/>
      <c r="E351" s="8"/>
    </row>
    <row r="352" spans="3:5">
      <c r="C352" s="8"/>
      <c r="D352" s="8"/>
      <c r="E352" s="8"/>
    </row>
    <row r="353" spans="3:5">
      <c r="C353" s="8"/>
      <c r="D353" s="8"/>
      <c r="E353" s="8"/>
    </row>
    <row r="354" spans="3:5">
      <c r="C354" s="8"/>
      <c r="D354" s="8"/>
      <c r="E354" s="8"/>
    </row>
    <row r="355" spans="3:5">
      <c r="C355" s="8"/>
      <c r="D355" s="8"/>
      <c r="E355" s="8"/>
    </row>
    <row r="356" spans="3:5">
      <c r="C356" s="8"/>
      <c r="D356" s="8"/>
      <c r="E356" s="8"/>
    </row>
    <row r="357" spans="3:5">
      <c r="C357" s="8"/>
      <c r="D357" s="8"/>
      <c r="E357" s="8"/>
    </row>
    <row r="358" spans="3:5">
      <c r="C358" s="8"/>
      <c r="D358" s="8"/>
      <c r="E358" s="8"/>
    </row>
    <row r="359" spans="3:5">
      <c r="C359" s="8"/>
      <c r="D359" s="8"/>
      <c r="E359" s="8"/>
    </row>
    <row r="360" spans="3:5">
      <c r="C360" s="8"/>
      <c r="D360" s="8"/>
      <c r="E360" s="8"/>
    </row>
    <row r="361" spans="3:5">
      <c r="C361" s="8"/>
      <c r="D361" s="8"/>
      <c r="E361" s="8"/>
    </row>
    <row r="362" spans="3:5">
      <c r="C362" s="8"/>
      <c r="D362" s="8"/>
      <c r="E362" s="8"/>
    </row>
    <row r="363" spans="3:5">
      <c r="C363" s="8"/>
      <c r="D363" s="8"/>
      <c r="E363" s="8"/>
    </row>
    <row r="364" spans="3:5">
      <c r="C364" s="8"/>
      <c r="D364" s="8"/>
      <c r="E364" s="8"/>
    </row>
    <row r="365" spans="3:5">
      <c r="C365" s="8"/>
      <c r="D365" s="8"/>
      <c r="E365" s="8"/>
    </row>
    <row r="366" spans="3:5">
      <c r="C366" s="8"/>
      <c r="D366" s="8"/>
      <c r="E366" s="8"/>
    </row>
    <row r="367" spans="3:5">
      <c r="C367" s="8"/>
      <c r="D367" s="8"/>
      <c r="E367" s="8"/>
    </row>
    <row r="368" spans="3:5">
      <c r="C368" s="8"/>
      <c r="D368" s="8"/>
      <c r="E368" s="8"/>
    </row>
    <row r="369" spans="3:5">
      <c r="C369" s="8"/>
      <c r="D369" s="8"/>
      <c r="E369" s="8"/>
    </row>
    <row r="370" spans="3:5">
      <c r="C370" s="8"/>
      <c r="D370" s="8"/>
      <c r="E370" s="8"/>
    </row>
    <row r="371" spans="3:5">
      <c r="C371" s="8"/>
      <c r="D371" s="8"/>
      <c r="E371" s="8"/>
    </row>
    <row r="372" spans="3:5">
      <c r="C372" s="8"/>
      <c r="D372" s="8"/>
      <c r="E372" s="8"/>
    </row>
    <row r="373" spans="3:5">
      <c r="C373" s="8"/>
      <c r="D373" s="8"/>
      <c r="E373" s="8"/>
    </row>
    <row r="374" spans="3:5">
      <c r="C374" s="8"/>
      <c r="D374" s="8"/>
      <c r="E374" s="8"/>
    </row>
    <row r="375" spans="3:5">
      <c r="C375" s="8"/>
      <c r="D375" s="8"/>
      <c r="E375" s="8"/>
    </row>
    <row r="376" spans="3:5">
      <c r="C376" s="8"/>
      <c r="D376" s="8"/>
      <c r="E376" s="8"/>
    </row>
    <row r="377" spans="3:5">
      <c r="C377" s="8"/>
      <c r="D377" s="8"/>
      <c r="E377" s="8"/>
    </row>
    <row r="378" spans="3:5">
      <c r="C378" s="8"/>
      <c r="D378" s="8"/>
      <c r="E378" s="8"/>
    </row>
    <row r="379" spans="3:5">
      <c r="C379" s="8"/>
      <c r="D379" s="8"/>
      <c r="E379" s="8"/>
    </row>
    <row r="380" spans="3:5">
      <c r="C380" s="8"/>
      <c r="D380" s="8"/>
      <c r="E380" s="8"/>
    </row>
    <row r="381" spans="3:5">
      <c r="C381" s="8"/>
      <c r="D381" s="8"/>
      <c r="E381" s="8"/>
    </row>
    <row r="382" spans="3:5">
      <c r="C382" s="8"/>
      <c r="D382" s="8"/>
      <c r="E382" s="8"/>
    </row>
    <row r="383" spans="3:5">
      <c r="C383" s="8"/>
      <c r="D383" s="8"/>
      <c r="E383" s="8"/>
    </row>
    <row r="384" spans="3:5">
      <c r="C384" s="8"/>
      <c r="D384" s="8"/>
      <c r="E384" s="8"/>
    </row>
    <row r="385" spans="3:5">
      <c r="C385" s="8"/>
      <c r="D385" s="8"/>
      <c r="E385" s="8"/>
    </row>
    <row r="386" spans="3:5">
      <c r="C386" s="8"/>
      <c r="D386" s="8"/>
      <c r="E386" s="8"/>
    </row>
    <row r="387" spans="3:5">
      <c r="C387" s="8"/>
      <c r="D387" s="8"/>
      <c r="E387" s="8"/>
    </row>
    <row r="388" spans="3:5">
      <c r="C388" s="8"/>
      <c r="D388" s="8"/>
      <c r="E388" s="8"/>
    </row>
    <row r="389" spans="3:5">
      <c r="C389" s="8"/>
      <c r="D389" s="8"/>
      <c r="E389" s="8"/>
    </row>
    <row r="390" spans="3:5">
      <c r="C390" s="8"/>
      <c r="D390" s="8"/>
      <c r="E390" s="8"/>
    </row>
    <row r="391" spans="3:5">
      <c r="C391" s="8"/>
      <c r="D391" s="8"/>
      <c r="E391" s="8"/>
    </row>
    <row r="392" spans="3:5">
      <c r="C392" s="8"/>
      <c r="D392" s="8"/>
      <c r="E392" s="8"/>
    </row>
    <row r="393" spans="3:5">
      <c r="C393" s="8"/>
      <c r="D393" s="8"/>
      <c r="E393" s="8"/>
    </row>
    <row r="394" spans="3:5">
      <c r="C394" s="8"/>
      <c r="D394" s="8"/>
      <c r="E394" s="8"/>
    </row>
    <row r="395" spans="3:5">
      <c r="C395" s="8"/>
      <c r="D395" s="8"/>
      <c r="E395" s="8"/>
    </row>
    <row r="396" spans="3:5">
      <c r="C396" s="8"/>
      <c r="D396" s="8"/>
      <c r="E396" s="8"/>
    </row>
    <row r="397" spans="3:5">
      <c r="C397" s="8"/>
      <c r="D397" s="8"/>
      <c r="E397" s="8"/>
    </row>
    <row r="398" spans="3:5">
      <c r="C398" s="8"/>
      <c r="D398" s="8"/>
      <c r="E398" s="8"/>
    </row>
    <row r="399" spans="3:5">
      <c r="C399" s="8"/>
      <c r="D399" s="8"/>
      <c r="E399" s="8"/>
    </row>
    <row r="400" spans="3:5">
      <c r="C400" s="8"/>
      <c r="D400" s="8"/>
      <c r="E400" s="8"/>
    </row>
    <row r="401" spans="3:5">
      <c r="C401" s="8"/>
      <c r="D401" s="8"/>
      <c r="E401" s="8"/>
    </row>
    <row r="402" spans="3:5">
      <c r="C402" s="8"/>
      <c r="D402" s="8"/>
      <c r="E402" s="8"/>
    </row>
    <row r="403" spans="3:5">
      <c r="C403" s="8"/>
      <c r="D403" s="8"/>
      <c r="E403" s="8"/>
    </row>
    <row r="404" spans="3:5">
      <c r="C404" s="8"/>
      <c r="D404" s="8"/>
      <c r="E404" s="8"/>
    </row>
    <row r="405" spans="3:5">
      <c r="C405" s="8"/>
      <c r="D405" s="8"/>
      <c r="E405" s="8"/>
    </row>
    <row r="406" spans="3:5">
      <c r="C406" s="8"/>
      <c r="D406" s="8"/>
      <c r="E406" s="8"/>
    </row>
    <row r="407" spans="3:5">
      <c r="C407" s="8"/>
      <c r="D407" s="8"/>
      <c r="E407" s="8"/>
    </row>
    <row r="408" spans="3:5">
      <c r="C408" s="8"/>
      <c r="D408" s="8"/>
      <c r="E408" s="8"/>
    </row>
    <row r="409" spans="3:5">
      <c r="C409" s="8"/>
      <c r="D409" s="8"/>
      <c r="E409" s="8"/>
    </row>
    <row r="410" spans="3:5">
      <c r="C410" s="8"/>
      <c r="D410" s="8"/>
      <c r="E410" s="8"/>
    </row>
    <row r="411" spans="3:5">
      <c r="C411" s="8"/>
      <c r="D411" s="8"/>
      <c r="E411" s="8"/>
    </row>
    <row r="412" spans="3:5">
      <c r="C412" s="8"/>
      <c r="D412" s="8"/>
      <c r="E412" s="8"/>
    </row>
    <row r="413" spans="3:5">
      <c r="C413" s="8"/>
      <c r="D413" s="8"/>
      <c r="E413" s="8"/>
    </row>
    <row r="414" spans="3:5">
      <c r="C414" s="8"/>
      <c r="D414" s="8"/>
      <c r="E414" s="8"/>
    </row>
    <row r="415" spans="3:5">
      <c r="C415" s="8"/>
      <c r="D415" s="8"/>
      <c r="E415" s="8"/>
    </row>
    <row r="416" spans="3:5">
      <c r="C416" s="8"/>
      <c r="D416" s="8"/>
      <c r="E416" s="8"/>
    </row>
    <row r="417" spans="3:5">
      <c r="C417" s="8"/>
      <c r="D417" s="8"/>
      <c r="E417" s="8"/>
    </row>
    <row r="418" spans="3:5">
      <c r="C418" s="8"/>
      <c r="D418" s="8"/>
      <c r="E418" s="8"/>
    </row>
    <row r="419" spans="3:5">
      <c r="C419" s="8"/>
      <c r="D419" s="8"/>
      <c r="E419" s="8"/>
    </row>
    <row r="420" spans="3:5">
      <c r="C420" s="8"/>
      <c r="D420" s="8"/>
      <c r="E420" s="8"/>
    </row>
    <row r="421" spans="3:5">
      <c r="C421" s="8"/>
      <c r="D421" s="8"/>
      <c r="E421" s="8"/>
    </row>
    <row r="422" spans="3:5">
      <c r="C422" s="8"/>
      <c r="D422" s="8"/>
      <c r="E422" s="8"/>
    </row>
    <row r="423" spans="3:5">
      <c r="C423" s="8"/>
      <c r="D423" s="8"/>
      <c r="E423" s="8"/>
    </row>
    <row r="424" spans="3:5">
      <c r="C424" s="8"/>
      <c r="D424" s="8"/>
      <c r="E424" s="8"/>
    </row>
    <row r="425" spans="3:5">
      <c r="C425" s="8"/>
      <c r="D425" s="8"/>
      <c r="E425" s="8"/>
    </row>
    <row r="426" spans="3:5">
      <c r="C426" s="8"/>
      <c r="D426" s="8"/>
      <c r="E426" s="8"/>
    </row>
    <row r="427" spans="3:5">
      <c r="C427" s="8"/>
      <c r="D427" s="8"/>
      <c r="E427" s="8"/>
    </row>
    <row r="428" spans="3:5">
      <c r="C428" s="8"/>
      <c r="D428" s="8"/>
      <c r="E428" s="8"/>
    </row>
    <row r="429" spans="3:5">
      <c r="C429" s="8"/>
      <c r="D429" s="8"/>
      <c r="E429" s="8"/>
    </row>
    <row r="430" spans="3:5">
      <c r="C430" s="8"/>
      <c r="D430" s="8"/>
      <c r="E430" s="8"/>
    </row>
    <row r="431" spans="3:5">
      <c r="C431" s="8"/>
      <c r="D431" s="8"/>
      <c r="E431" s="8"/>
    </row>
    <row r="432" spans="3:5">
      <c r="C432" s="8"/>
      <c r="D432" s="8"/>
      <c r="E432" s="8"/>
    </row>
    <row r="433" spans="3:5">
      <c r="C433" s="8"/>
      <c r="D433" s="8"/>
      <c r="E433" s="8"/>
    </row>
    <row r="434" spans="3:5">
      <c r="C434" s="8"/>
      <c r="D434" s="8"/>
      <c r="E434" s="8"/>
    </row>
    <row r="435" spans="3:5">
      <c r="C435" s="8"/>
      <c r="D435" s="8"/>
      <c r="E435" s="8"/>
    </row>
    <row r="436" spans="3:5">
      <c r="C436" s="8"/>
      <c r="D436" s="8"/>
      <c r="E436" s="8"/>
    </row>
    <row r="437" spans="3:5">
      <c r="C437" s="8"/>
      <c r="D437" s="8"/>
      <c r="E437" s="8"/>
    </row>
    <row r="438" spans="3:5">
      <c r="C438" s="8"/>
      <c r="D438" s="8"/>
      <c r="E438" s="8"/>
    </row>
    <row r="439" spans="3:5">
      <c r="C439" s="8"/>
      <c r="D439" s="8"/>
      <c r="E439" s="8"/>
    </row>
    <row r="440" spans="3:5">
      <c r="C440" s="8"/>
      <c r="D440" s="8"/>
      <c r="E440" s="8"/>
    </row>
    <row r="441" spans="3:5">
      <c r="C441" s="8"/>
      <c r="D441" s="8"/>
      <c r="E441" s="8"/>
    </row>
    <row r="442" spans="3:5">
      <c r="C442" s="8"/>
      <c r="D442" s="8"/>
      <c r="E442" s="8"/>
    </row>
    <row r="443" spans="3:5">
      <c r="C443" s="8"/>
      <c r="D443" s="8"/>
      <c r="E443" s="8"/>
    </row>
    <row r="444" spans="3:5">
      <c r="C444" s="8"/>
      <c r="D444" s="8"/>
      <c r="E444" s="8"/>
    </row>
    <row r="445" spans="3:5">
      <c r="C445" s="8"/>
      <c r="D445" s="8"/>
      <c r="E445" s="8"/>
    </row>
    <row r="446" spans="3:5">
      <c r="C446" s="8"/>
      <c r="D446" s="8"/>
      <c r="E446" s="8"/>
    </row>
    <row r="447" spans="3:5">
      <c r="C447" s="8"/>
      <c r="D447" s="8"/>
      <c r="E447" s="8"/>
    </row>
    <row r="448" spans="3:5">
      <c r="C448" s="8"/>
      <c r="D448" s="8"/>
      <c r="E448" s="8"/>
    </row>
    <row r="449" spans="3:5">
      <c r="C449" s="8"/>
      <c r="D449" s="8"/>
      <c r="E449" s="8"/>
    </row>
    <row r="450" spans="3:5">
      <c r="C450" s="8"/>
      <c r="D450" s="8"/>
      <c r="E450" s="8"/>
    </row>
    <row r="451" spans="3:5">
      <c r="C451" s="8"/>
      <c r="D451" s="8"/>
      <c r="E451" s="8"/>
    </row>
    <row r="452" spans="3:5">
      <c r="C452" s="8"/>
      <c r="D452" s="8"/>
      <c r="E452" s="8"/>
    </row>
    <row r="453" spans="3:5">
      <c r="C453" s="8"/>
      <c r="D453" s="8"/>
      <c r="E453" s="8"/>
    </row>
    <row r="454" spans="3:5">
      <c r="C454" s="8"/>
      <c r="D454" s="8"/>
      <c r="E454" s="8"/>
    </row>
    <row r="455" spans="3:5">
      <c r="C455" s="8"/>
      <c r="D455" s="8"/>
      <c r="E455" s="8"/>
    </row>
    <row r="456" spans="3:5">
      <c r="C456" s="8"/>
      <c r="D456" s="8"/>
      <c r="E456" s="8"/>
    </row>
    <row r="457" spans="3:5">
      <c r="C457" s="8"/>
      <c r="D457" s="8"/>
      <c r="E457" s="8"/>
    </row>
    <row r="458" spans="3:5">
      <c r="C458" s="8"/>
      <c r="D458" s="8"/>
      <c r="E458" s="8"/>
    </row>
    <row r="459" spans="3:5">
      <c r="C459" s="8"/>
      <c r="D459" s="8"/>
      <c r="E459" s="8"/>
    </row>
    <row r="460" spans="3:5">
      <c r="C460" s="8"/>
      <c r="D460" s="8"/>
      <c r="E460" s="8"/>
    </row>
    <row r="461" spans="3:5">
      <c r="C461" s="8"/>
      <c r="D461" s="8"/>
      <c r="E461" s="8"/>
    </row>
    <row r="462" spans="3:5">
      <c r="C462" s="8"/>
      <c r="D462" s="8"/>
      <c r="E462" s="8"/>
    </row>
    <row r="463" spans="3:5">
      <c r="C463" s="8"/>
      <c r="D463" s="8"/>
      <c r="E463" s="8"/>
    </row>
    <row r="464" spans="3:5">
      <c r="C464" s="8"/>
      <c r="D464" s="8"/>
      <c r="E464" s="8"/>
    </row>
    <row r="465" spans="3:5">
      <c r="C465" s="8"/>
      <c r="D465" s="8"/>
      <c r="E465" s="8"/>
    </row>
    <row r="466" spans="3:5">
      <c r="C466" s="8"/>
      <c r="D466" s="8"/>
      <c r="E466" s="8"/>
    </row>
    <row r="467" spans="3:5">
      <c r="C467" s="8"/>
      <c r="D467" s="8"/>
      <c r="E467" s="8"/>
    </row>
    <row r="468" spans="3:5">
      <c r="C468" s="8"/>
      <c r="D468" s="8"/>
      <c r="E468" s="8"/>
    </row>
    <row r="469" spans="3:5">
      <c r="C469" s="8"/>
      <c r="D469" s="8"/>
      <c r="E469" s="8"/>
    </row>
    <row r="470" spans="3:5">
      <c r="C470" s="8"/>
      <c r="D470" s="8"/>
      <c r="E470" s="8"/>
    </row>
    <row r="471" spans="3:5">
      <c r="C471" s="8"/>
      <c r="D471" s="8"/>
      <c r="E471" s="8"/>
    </row>
    <row r="472" spans="3:5">
      <c r="C472" s="8"/>
      <c r="D472" s="8"/>
      <c r="E472" s="8"/>
    </row>
    <row r="473" spans="3:5">
      <c r="C473" s="8"/>
      <c r="D473" s="8"/>
      <c r="E473" s="8"/>
    </row>
    <row r="474" spans="3:5">
      <c r="C474" s="8"/>
      <c r="D474" s="8"/>
      <c r="E474" s="8"/>
    </row>
    <row r="475" spans="3:5">
      <c r="C475" s="8"/>
      <c r="D475" s="8"/>
      <c r="E475" s="8"/>
    </row>
    <row r="476" spans="3:5">
      <c r="C476" s="8"/>
      <c r="D476" s="8"/>
      <c r="E476" s="8"/>
    </row>
    <row r="477" spans="3:5">
      <c r="C477" s="8"/>
      <c r="D477" s="8"/>
      <c r="E477" s="8"/>
    </row>
    <row r="478" spans="3:5">
      <c r="C478" s="8"/>
      <c r="D478" s="8"/>
      <c r="E478" s="8"/>
    </row>
    <row r="479" spans="3:5">
      <c r="C479" s="8"/>
      <c r="D479" s="8"/>
      <c r="E479" s="8"/>
    </row>
    <row r="480" spans="3:5">
      <c r="C480" s="8"/>
      <c r="D480" s="8"/>
      <c r="E480" s="8"/>
    </row>
    <row r="481" spans="3:5">
      <c r="C481" s="8"/>
      <c r="D481" s="8"/>
      <c r="E481" s="8"/>
    </row>
    <row r="482" spans="3:5">
      <c r="C482" s="8"/>
      <c r="D482" s="8"/>
      <c r="E482" s="8"/>
    </row>
    <row r="483" spans="3:5">
      <c r="C483" s="8"/>
      <c r="D483" s="8"/>
      <c r="E483" s="8"/>
    </row>
    <row r="484" spans="3:5">
      <c r="C484" s="8"/>
      <c r="D484" s="8"/>
      <c r="E484" s="8"/>
    </row>
    <row r="485" spans="3:5">
      <c r="C485" s="8"/>
      <c r="D485" s="8"/>
      <c r="E485" s="8"/>
    </row>
    <row r="486" spans="3:5">
      <c r="C486" s="8"/>
      <c r="D486" s="8"/>
      <c r="E486" s="8"/>
    </row>
    <row r="487" spans="3:5">
      <c r="C487" s="8"/>
      <c r="D487" s="8"/>
      <c r="E487" s="8"/>
    </row>
    <row r="488" spans="3:5">
      <c r="C488" s="8"/>
      <c r="D488" s="8"/>
      <c r="E488" s="8"/>
    </row>
    <row r="489" spans="3:5">
      <c r="C489" s="8"/>
      <c r="D489" s="8"/>
      <c r="E489" s="8"/>
    </row>
    <row r="490" spans="3:5">
      <c r="C490" s="8"/>
      <c r="D490" s="8"/>
      <c r="E490" s="8"/>
    </row>
    <row r="491" spans="3:5">
      <c r="C491" s="8"/>
      <c r="D491" s="8"/>
      <c r="E491" s="8"/>
    </row>
    <row r="492" spans="3:5">
      <c r="C492" s="8"/>
      <c r="D492" s="8"/>
      <c r="E492" s="8"/>
    </row>
    <row r="493" spans="3:5">
      <c r="C493" s="8"/>
      <c r="D493" s="8"/>
      <c r="E493" s="8"/>
    </row>
    <row r="494" spans="3:5">
      <c r="C494" s="8"/>
      <c r="D494" s="8"/>
      <c r="E494" s="8"/>
    </row>
    <row r="495" spans="3:5">
      <c r="C495" s="8"/>
      <c r="D495" s="8"/>
      <c r="E495" s="8"/>
    </row>
    <row r="496" spans="3:5">
      <c r="C496" s="8"/>
      <c r="D496" s="8"/>
      <c r="E496" s="8"/>
    </row>
    <row r="497" spans="3:5">
      <c r="C497" s="8"/>
      <c r="D497" s="8"/>
      <c r="E497" s="8"/>
    </row>
    <row r="498" spans="3:5">
      <c r="C498" s="8"/>
      <c r="D498" s="8"/>
      <c r="E498" s="8"/>
    </row>
    <row r="499" spans="3:5">
      <c r="C499" s="8"/>
      <c r="D499" s="8"/>
      <c r="E499" s="8"/>
    </row>
    <row r="500" spans="3:5">
      <c r="C500" s="8"/>
      <c r="D500" s="8"/>
      <c r="E500" s="8"/>
    </row>
    <row r="501" spans="3:5">
      <c r="C501" s="8"/>
      <c r="D501" s="8"/>
      <c r="E501" s="8"/>
    </row>
    <row r="502" spans="3:5">
      <c r="C502" s="8"/>
      <c r="D502" s="8"/>
      <c r="E502" s="8"/>
    </row>
    <row r="503" spans="3:5">
      <c r="C503" s="8"/>
      <c r="D503" s="8"/>
      <c r="E503" s="8"/>
    </row>
    <row r="504" spans="3:5">
      <c r="C504" s="8"/>
      <c r="D504" s="8"/>
      <c r="E504" s="8"/>
    </row>
    <row r="505" spans="3:5">
      <c r="C505" s="8"/>
      <c r="D505" s="8"/>
      <c r="E505" s="8"/>
    </row>
    <row r="506" spans="3:5">
      <c r="C506" s="8"/>
      <c r="D506" s="8"/>
      <c r="E506" s="8"/>
    </row>
    <row r="507" spans="3:5">
      <c r="C507" s="8"/>
      <c r="D507" s="8"/>
      <c r="E507" s="8"/>
    </row>
    <row r="508" spans="3:5">
      <c r="C508" s="8"/>
      <c r="D508" s="8"/>
      <c r="E508" s="8"/>
    </row>
    <row r="509" spans="3:5">
      <c r="C509" s="8"/>
      <c r="D509" s="8"/>
      <c r="E509" s="8"/>
    </row>
    <row r="510" spans="3:5">
      <c r="C510" s="8"/>
      <c r="D510" s="8"/>
      <c r="E510" s="8"/>
    </row>
    <row r="511" spans="3:5">
      <c r="C511" s="8"/>
      <c r="D511" s="8"/>
      <c r="E511" s="8"/>
    </row>
    <row r="512" spans="3:5">
      <c r="C512" s="8"/>
      <c r="D512" s="8"/>
      <c r="E512" s="8"/>
    </row>
    <row r="513" spans="3:5">
      <c r="C513" s="8"/>
      <c r="D513" s="8"/>
      <c r="E513" s="8"/>
    </row>
    <row r="514" spans="3:5">
      <c r="C514" s="8"/>
      <c r="D514" s="8"/>
      <c r="E514" s="8"/>
    </row>
    <row r="515" spans="3:5">
      <c r="C515" s="8"/>
      <c r="D515" s="8"/>
      <c r="E515" s="8"/>
    </row>
    <row r="516" spans="3:5">
      <c r="C516" s="8"/>
      <c r="D516" s="8"/>
      <c r="E516" s="8"/>
    </row>
    <row r="517" spans="3:5">
      <c r="C517" s="8"/>
      <c r="D517" s="8"/>
      <c r="E517" s="8"/>
    </row>
    <row r="518" spans="3:5">
      <c r="C518" s="8"/>
      <c r="D518" s="8"/>
      <c r="E518" s="8"/>
    </row>
    <row r="519" spans="3:5">
      <c r="C519" s="8"/>
      <c r="D519" s="8"/>
      <c r="E519" s="8"/>
    </row>
    <row r="520" spans="3:5">
      <c r="C520" s="8"/>
      <c r="D520" s="8"/>
      <c r="E520" s="8"/>
    </row>
    <row r="521" spans="3:5">
      <c r="C521" s="8"/>
      <c r="D521" s="8"/>
      <c r="E521" s="8"/>
    </row>
    <row r="522" spans="3:5">
      <c r="C522" s="8"/>
      <c r="D522" s="8"/>
      <c r="E522" s="8"/>
    </row>
    <row r="523" spans="3:5">
      <c r="C523" s="8"/>
      <c r="D523" s="8"/>
      <c r="E523" s="8"/>
    </row>
    <row r="524" spans="3:5">
      <c r="C524" s="8"/>
      <c r="D524" s="8"/>
      <c r="E524" s="8"/>
    </row>
    <row r="525" spans="3:5">
      <c r="C525" s="8"/>
      <c r="D525" s="8"/>
      <c r="E525" s="8"/>
    </row>
    <row r="526" spans="3:5">
      <c r="C526" s="8"/>
      <c r="D526" s="8"/>
      <c r="E526" s="8"/>
    </row>
    <row r="527" spans="3:5">
      <c r="C527" s="8"/>
      <c r="D527" s="8"/>
      <c r="E527" s="8"/>
    </row>
    <row r="528" spans="3:5">
      <c r="C528" s="8"/>
      <c r="D528" s="8"/>
      <c r="E528" s="8"/>
    </row>
    <row r="529" spans="3:5">
      <c r="C529" s="8"/>
      <c r="D529" s="8"/>
      <c r="E529" s="8"/>
    </row>
    <row r="530" spans="3:5">
      <c r="C530" s="8"/>
      <c r="D530" s="8"/>
      <c r="E530" s="8"/>
    </row>
    <row r="531" spans="3:5">
      <c r="C531" s="8"/>
      <c r="D531" s="8"/>
      <c r="E531" s="8"/>
    </row>
    <row r="532" spans="3:5">
      <c r="C532" s="8"/>
      <c r="D532" s="8"/>
      <c r="E532" s="8"/>
    </row>
    <row r="533" spans="3:5">
      <c r="C533" s="8"/>
      <c r="D533" s="8"/>
      <c r="E533" s="8"/>
    </row>
    <row r="534" spans="3:5">
      <c r="C534" s="8"/>
      <c r="D534" s="8"/>
      <c r="E534" s="8"/>
    </row>
    <row r="535" spans="3:5">
      <c r="C535" s="8"/>
      <c r="D535" s="8"/>
      <c r="E535" s="8"/>
    </row>
    <row r="536" spans="3:5">
      <c r="C536" s="8"/>
      <c r="D536" s="8"/>
      <c r="E536" s="8"/>
    </row>
    <row r="537" spans="3:5">
      <c r="C537" s="8"/>
      <c r="D537" s="8"/>
      <c r="E537" s="8"/>
    </row>
    <row r="538" spans="3:5">
      <c r="C538" s="8"/>
      <c r="D538" s="8"/>
      <c r="E538" s="8"/>
    </row>
    <row r="539" spans="3:5">
      <c r="C539" s="8"/>
      <c r="D539" s="8"/>
      <c r="E539" s="8"/>
    </row>
    <row r="540" spans="3:5">
      <c r="C540" s="8"/>
      <c r="D540" s="8"/>
      <c r="E540" s="8"/>
    </row>
    <row r="541" spans="3:5">
      <c r="C541" s="8"/>
      <c r="D541" s="8"/>
      <c r="E541" s="8"/>
    </row>
    <row r="542" spans="3:5">
      <c r="C542" s="8"/>
      <c r="D542" s="8"/>
      <c r="E542" s="8"/>
    </row>
    <row r="543" spans="3:5">
      <c r="C543" s="8"/>
      <c r="D543" s="8"/>
      <c r="E543" s="8"/>
    </row>
    <row r="544" spans="3:5">
      <c r="C544" s="8"/>
      <c r="D544" s="8"/>
      <c r="E544" s="8"/>
    </row>
    <row r="545" spans="3:5">
      <c r="C545" s="8"/>
      <c r="D545" s="8"/>
      <c r="E545" s="8"/>
    </row>
    <row r="546" spans="3:5">
      <c r="C546" s="8"/>
      <c r="D546" s="8"/>
      <c r="E546" s="8"/>
    </row>
    <row r="547" spans="3:5">
      <c r="C547" s="8"/>
      <c r="D547" s="8"/>
      <c r="E547" s="8"/>
    </row>
    <row r="548" spans="3:5">
      <c r="C548" s="8"/>
      <c r="D548" s="8"/>
      <c r="E548" s="8"/>
    </row>
    <row r="549" spans="3:5">
      <c r="C549" s="8"/>
      <c r="D549" s="8"/>
      <c r="E549" s="8"/>
    </row>
    <row r="550" spans="3:5">
      <c r="C550" s="8"/>
      <c r="D550" s="8"/>
      <c r="E550" s="8"/>
    </row>
    <row r="551" spans="3:5">
      <c r="C551" s="8"/>
      <c r="D551" s="8"/>
      <c r="E551" s="8"/>
    </row>
    <row r="552" spans="3:5">
      <c r="C552" s="8"/>
      <c r="D552" s="8"/>
      <c r="E552" s="8"/>
    </row>
    <row r="553" spans="3:5">
      <c r="C553" s="8"/>
      <c r="D553" s="8"/>
      <c r="E553" s="8"/>
    </row>
    <row r="554" spans="3:5">
      <c r="C554" s="8"/>
      <c r="D554" s="8"/>
      <c r="E554" s="8"/>
    </row>
    <row r="555" spans="3:5">
      <c r="C555" s="8"/>
      <c r="D555" s="8"/>
      <c r="E555" s="8"/>
    </row>
    <row r="556" spans="3:5">
      <c r="C556" s="8"/>
      <c r="D556" s="8"/>
      <c r="E556" s="8"/>
    </row>
    <row r="557" spans="3:5">
      <c r="C557" s="8"/>
      <c r="D557" s="8"/>
      <c r="E557" s="8"/>
    </row>
    <row r="558" spans="3:5">
      <c r="C558" s="8"/>
      <c r="D558" s="8"/>
      <c r="E558" s="8"/>
    </row>
    <row r="559" spans="3:5">
      <c r="C559" s="8"/>
      <c r="D559" s="8"/>
      <c r="E559" s="8"/>
    </row>
    <row r="560" spans="3:5">
      <c r="C560" s="8"/>
      <c r="D560" s="8"/>
      <c r="E560" s="8"/>
    </row>
    <row r="561" spans="3:5">
      <c r="C561" s="8"/>
      <c r="D561" s="8"/>
      <c r="E561" s="8"/>
    </row>
    <row r="562" spans="3:5">
      <c r="C562" s="8"/>
      <c r="D562" s="8"/>
      <c r="E562" s="8"/>
    </row>
    <row r="563" spans="3:5">
      <c r="C563" s="8"/>
      <c r="D563" s="8"/>
      <c r="E563" s="8"/>
    </row>
    <row r="564" spans="3:5">
      <c r="C564" s="8"/>
      <c r="D564" s="8"/>
      <c r="E564" s="8"/>
    </row>
    <row r="565" spans="3:5">
      <c r="C565" s="8"/>
      <c r="D565" s="8"/>
      <c r="E565" s="8"/>
    </row>
    <row r="566" spans="3:5">
      <c r="C566" s="8"/>
      <c r="D566" s="8"/>
      <c r="E566" s="8"/>
    </row>
    <row r="567" spans="3:5">
      <c r="C567" s="8"/>
      <c r="D567" s="8"/>
      <c r="E567" s="8"/>
    </row>
    <row r="568" spans="3:5">
      <c r="C568" s="8"/>
      <c r="D568" s="8"/>
      <c r="E568" s="8"/>
    </row>
    <row r="569" spans="3:5">
      <c r="C569" s="8"/>
      <c r="D569" s="8"/>
      <c r="E569" s="8"/>
    </row>
    <row r="570" spans="3:5">
      <c r="C570" s="8"/>
      <c r="D570" s="8"/>
      <c r="E570" s="8"/>
    </row>
    <row r="571" spans="3:5">
      <c r="C571" s="8"/>
      <c r="D571" s="8"/>
      <c r="E571" s="8"/>
    </row>
    <row r="572" spans="3:5">
      <c r="C572" s="8"/>
      <c r="D572" s="8"/>
      <c r="E572" s="8"/>
    </row>
    <row r="573" spans="3:5">
      <c r="C573" s="8"/>
      <c r="D573" s="8"/>
      <c r="E573" s="8"/>
    </row>
    <row r="574" spans="3:5">
      <c r="C574" s="8"/>
      <c r="D574" s="8"/>
      <c r="E574" s="8"/>
    </row>
    <row r="575" spans="3:5">
      <c r="C575" s="8"/>
      <c r="D575" s="8"/>
      <c r="E575" s="8"/>
    </row>
    <row r="576" spans="3:5">
      <c r="C576" s="8"/>
      <c r="D576" s="8"/>
      <c r="E576" s="8"/>
    </row>
    <row r="577" spans="3:5">
      <c r="C577" s="8"/>
      <c r="D577" s="8"/>
      <c r="E577" s="8"/>
    </row>
    <row r="578" spans="3:5">
      <c r="C578" s="8"/>
      <c r="D578" s="8"/>
      <c r="E578" s="8"/>
    </row>
    <row r="579" spans="3:5">
      <c r="C579" s="8"/>
      <c r="D579" s="8"/>
      <c r="E579" s="8"/>
    </row>
    <row r="580" spans="3:5">
      <c r="C580" s="8"/>
      <c r="D580" s="8"/>
      <c r="E580" s="8"/>
    </row>
    <row r="581" spans="3:5">
      <c r="C581" s="8"/>
      <c r="D581" s="8"/>
      <c r="E581" s="8"/>
    </row>
    <row r="582" spans="3:5">
      <c r="C582" s="8"/>
      <c r="D582" s="8"/>
      <c r="E582" s="8"/>
    </row>
    <row r="583" spans="3:5">
      <c r="C583" s="8"/>
      <c r="D583" s="8"/>
      <c r="E583" s="8"/>
    </row>
    <row r="584" spans="3:5">
      <c r="C584" s="8"/>
      <c r="D584" s="8"/>
      <c r="E584" s="8"/>
    </row>
  </sheetData>
  <mergeCells count="5">
    <mergeCell ref="A5:H5"/>
    <mergeCell ref="E1:H1"/>
    <mergeCell ref="B2:H2"/>
    <mergeCell ref="D3:H3"/>
    <mergeCell ref="A4:H4"/>
  </mergeCells>
  <phoneticPr fontId="0" type="noConversion"/>
  <pageMargins left="0.98425196850393704" right="0.39370078740157483" top="0.39370078740157483" bottom="0.59055118110236227" header="0.51181102362204722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 (2023-2024)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IT-Service</cp:lastModifiedBy>
  <cp:lastPrinted>2023-01-05T08:13:55Z</cp:lastPrinted>
  <dcterms:created xsi:type="dcterms:W3CDTF">1996-10-08T23:32:33Z</dcterms:created>
  <dcterms:modified xsi:type="dcterms:W3CDTF">2023-01-05T08:17:49Z</dcterms:modified>
</cp:coreProperties>
</file>